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60" yWindow="975" windowWidth="15765" windowHeight="12555"/>
  </bookViews>
  <sheets>
    <sheet name="부별예산" sheetId="3" r:id="rId1"/>
    <sheet name="종목별 선발명단" sheetId="1" r:id="rId2"/>
    <sheet name="각부임원" sheetId="2" r:id="rId3"/>
  </sheets>
  <definedNames>
    <definedName name="_xlnm._FilterDatabase" localSheetId="2" hidden="1">각부임원!$A$2:$U$2</definedName>
    <definedName name="_xlnm._FilterDatabase" localSheetId="0" hidden="1">부별예산!$A$3:$O$117</definedName>
    <definedName name="_xlnm._FilterDatabase" localSheetId="1" hidden="1">'종목별 선발명단'!$A$3:$P$248</definedName>
    <definedName name="_xlnm.Print_Area" localSheetId="2">각부임원!$A$2:$A$45</definedName>
    <definedName name="_xlnm.Print_Area" localSheetId="1">'종목별 선발명단'!$A$3:$F$248</definedName>
    <definedName name="_xlnm.Print_Titles" localSheetId="2">각부임원!$2:$2</definedName>
    <definedName name="_xlnm.Print_Titles" localSheetId="1">'종목별 선발명단'!$3:$3</definedName>
  </definedNames>
  <calcPr calcId="125725"/>
</workbook>
</file>

<file path=xl/calcChain.xml><?xml version="1.0" encoding="utf-8"?>
<calcChain xmlns="http://schemas.openxmlformats.org/spreadsheetml/2006/main">
  <c r="G115" i="3"/>
  <c r="I115"/>
  <c r="J115"/>
  <c r="K115"/>
  <c r="L115"/>
  <c r="E115"/>
  <c r="L112"/>
  <c r="F112"/>
  <c r="G112"/>
  <c r="H112"/>
  <c r="I112"/>
  <c r="J112"/>
  <c r="K112"/>
  <c r="E112"/>
  <c r="C110"/>
  <c r="K106"/>
  <c r="G106"/>
  <c r="C104"/>
  <c r="H100"/>
  <c r="G100"/>
  <c r="C101" s="1"/>
  <c r="G97"/>
  <c r="H97"/>
  <c r="I97"/>
  <c r="J97"/>
  <c r="E97"/>
  <c r="K94"/>
  <c r="G94"/>
  <c r="G91"/>
  <c r="I91"/>
  <c r="K91"/>
  <c r="E91"/>
  <c r="G88"/>
  <c r="I88"/>
  <c r="K88"/>
  <c r="E88"/>
  <c r="K81"/>
  <c r="L81"/>
  <c r="G81"/>
  <c r="C79"/>
  <c r="C51"/>
  <c r="C54"/>
  <c r="C63"/>
  <c r="G71"/>
  <c r="I71"/>
  <c r="K71"/>
  <c r="E71"/>
  <c r="K68"/>
  <c r="G68"/>
  <c r="G56"/>
  <c r="H56"/>
  <c r="E56"/>
  <c r="G47"/>
  <c r="C48" s="1"/>
  <c r="K44"/>
  <c r="G44"/>
  <c r="G41"/>
  <c r="C42" s="1"/>
  <c r="G32"/>
  <c r="I32"/>
  <c r="J32"/>
  <c r="K32"/>
  <c r="E32"/>
  <c r="G29"/>
  <c r="I29"/>
  <c r="K29"/>
  <c r="K26"/>
  <c r="L26"/>
  <c r="E26"/>
  <c r="G23"/>
  <c r="I23"/>
  <c r="K23"/>
  <c r="E23"/>
  <c r="G18"/>
  <c r="I18"/>
  <c r="J18"/>
  <c r="K18"/>
  <c r="C21" s="1"/>
  <c r="E18"/>
  <c r="C19" s="1"/>
  <c r="H17"/>
  <c r="H16"/>
  <c r="F17"/>
  <c r="F16"/>
  <c r="G15"/>
  <c r="E15"/>
  <c r="G10"/>
  <c r="I10"/>
  <c r="J10"/>
  <c r="K10"/>
  <c r="E10"/>
  <c r="H11"/>
  <c r="H10" s="1"/>
  <c r="F11"/>
  <c r="F10" s="1"/>
  <c r="G6"/>
  <c r="I6"/>
  <c r="K6"/>
  <c r="E6"/>
  <c r="H116"/>
  <c r="H115" s="1"/>
  <c r="F116"/>
  <c r="F115" s="1"/>
  <c r="H110"/>
  <c r="L107"/>
  <c r="L106" s="1"/>
  <c r="H107"/>
  <c r="H108"/>
  <c r="F98"/>
  <c r="F97" s="1"/>
  <c r="L95"/>
  <c r="H96"/>
  <c r="H95"/>
  <c r="L92"/>
  <c r="J92"/>
  <c r="J91" s="1"/>
  <c r="H92"/>
  <c r="H91" s="1"/>
  <c r="F92"/>
  <c r="F91" s="1"/>
  <c r="L90"/>
  <c r="L89"/>
  <c r="J90"/>
  <c r="J89"/>
  <c r="H90"/>
  <c r="H89"/>
  <c r="F90"/>
  <c r="F89"/>
  <c r="H83"/>
  <c r="H82"/>
  <c r="H80"/>
  <c r="H79"/>
  <c r="L76"/>
  <c r="J76"/>
  <c r="L74"/>
  <c r="J75"/>
  <c r="J74"/>
  <c r="L73"/>
  <c r="L72"/>
  <c r="J73"/>
  <c r="J72"/>
  <c r="H73"/>
  <c r="H72"/>
  <c r="F73"/>
  <c r="F72"/>
  <c r="L69"/>
  <c r="L68" s="1"/>
  <c r="H69"/>
  <c r="H68" s="1"/>
  <c r="G65"/>
  <c r="I65"/>
  <c r="K65"/>
  <c r="E65"/>
  <c r="L66"/>
  <c r="L65" s="1"/>
  <c r="J66"/>
  <c r="J65" s="1"/>
  <c r="H67"/>
  <c r="H66"/>
  <c r="F67"/>
  <c r="F66"/>
  <c r="H63"/>
  <c r="G59"/>
  <c r="I59"/>
  <c r="J59"/>
  <c r="K59"/>
  <c r="L60"/>
  <c r="L59" s="1"/>
  <c r="H61"/>
  <c r="H60"/>
  <c r="F61"/>
  <c r="F60"/>
  <c r="E59"/>
  <c r="F57"/>
  <c r="F56" s="1"/>
  <c r="L54"/>
  <c r="H55"/>
  <c r="H54"/>
  <c r="H52"/>
  <c r="H51"/>
  <c r="H49"/>
  <c r="H48"/>
  <c r="L45"/>
  <c r="L44" s="1"/>
  <c r="H45"/>
  <c r="H44" s="1"/>
  <c r="H42"/>
  <c r="H41" s="1"/>
  <c r="G38"/>
  <c r="I38"/>
  <c r="K38"/>
  <c r="E38"/>
  <c r="E35"/>
  <c r="C36" s="1"/>
  <c r="H36"/>
  <c r="F36"/>
  <c r="L33"/>
  <c r="L32" s="1"/>
  <c r="H34"/>
  <c r="H33"/>
  <c r="F34"/>
  <c r="F33"/>
  <c r="E29"/>
  <c r="L31"/>
  <c r="L30"/>
  <c r="J31"/>
  <c r="J30"/>
  <c r="H31"/>
  <c r="H30"/>
  <c r="F31"/>
  <c r="F30"/>
  <c r="L40"/>
  <c r="L39"/>
  <c r="J40"/>
  <c r="J39"/>
  <c r="H40"/>
  <c r="H39"/>
  <c r="F40"/>
  <c r="F39"/>
  <c r="F28"/>
  <c r="F27"/>
  <c r="L24"/>
  <c r="L23" s="1"/>
  <c r="J24"/>
  <c r="J23" s="1"/>
  <c r="H24"/>
  <c r="H23" s="1"/>
  <c r="F24"/>
  <c r="F23" s="1"/>
  <c r="L21"/>
  <c r="L18" s="1"/>
  <c r="H20"/>
  <c r="H19"/>
  <c r="F20"/>
  <c r="F19"/>
  <c r="L7"/>
  <c r="L6" s="1"/>
  <c r="J7"/>
  <c r="J6" s="1"/>
  <c r="H8"/>
  <c r="H7"/>
  <c r="F9"/>
  <c r="F8"/>
  <c r="F7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3"/>
  <c r="G5"/>
  <c r="T45"/>
  <c r="R45"/>
  <c r="H45"/>
  <c r="S44"/>
  <c r="Q44"/>
  <c r="G44"/>
  <c r="I44" s="1"/>
  <c r="Q43"/>
  <c r="G43"/>
  <c r="I43" s="1"/>
  <c r="Q42"/>
  <c r="G42"/>
  <c r="I42" s="1"/>
  <c r="Q41"/>
  <c r="G41"/>
  <c r="I41" s="1"/>
  <c r="S40"/>
  <c r="Q40"/>
  <c r="G40"/>
  <c r="I40" s="1"/>
  <c r="Q39"/>
  <c r="G39"/>
  <c r="I39" s="1"/>
  <c r="Q38"/>
  <c r="G38"/>
  <c r="I38" s="1"/>
  <c r="Q37"/>
  <c r="G37"/>
  <c r="I37" s="1"/>
  <c r="S36"/>
  <c r="Q36"/>
  <c r="G36"/>
  <c r="I36" s="1"/>
  <c r="Q35"/>
  <c r="G35"/>
  <c r="I35" s="1"/>
  <c r="Q34"/>
  <c r="G34"/>
  <c r="I34" s="1"/>
  <c r="Q33"/>
  <c r="G33"/>
  <c r="I33" s="1"/>
  <c r="G32"/>
  <c r="I32" s="1"/>
  <c r="G31"/>
  <c r="I31" s="1"/>
  <c r="Q30"/>
  <c r="G30"/>
  <c r="I30" s="1"/>
  <c r="Q29"/>
  <c r="G29"/>
  <c r="I29" s="1"/>
  <c r="Q28"/>
  <c r="G28"/>
  <c r="I28" s="1"/>
  <c r="S27"/>
  <c r="G27"/>
  <c r="I27" s="1"/>
  <c r="Q26"/>
  <c r="G26"/>
  <c r="I26" s="1"/>
  <c r="Q25"/>
  <c r="G25"/>
  <c r="I25" s="1"/>
  <c r="Q24"/>
  <c r="G24"/>
  <c r="I24" s="1"/>
  <c r="Q23"/>
  <c r="G23"/>
  <c r="I23" s="1"/>
  <c r="Q22"/>
  <c r="G22"/>
  <c r="I22" s="1"/>
  <c r="Q21"/>
  <c r="G21"/>
  <c r="I21" s="1"/>
  <c r="Q20"/>
  <c r="G20"/>
  <c r="I20" s="1"/>
  <c r="Q19"/>
  <c r="G19"/>
  <c r="I19" s="1"/>
  <c r="S18"/>
  <c r="Q18"/>
  <c r="G18"/>
  <c r="I18" s="1"/>
  <c r="Q17"/>
  <c r="G17"/>
  <c r="I17" s="1"/>
  <c r="Q16"/>
  <c r="G16"/>
  <c r="I16" s="1"/>
  <c r="Q15"/>
  <c r="G15"/>
  <c r="I15" s="1"/>
  <c r="Q14"/>
  <c r="G14"/>
  <c r="I14" s="1"/>
  <c r="Q13"/>
  <c r="G13"/>
  <c r="I13" s="1"/>
  <c r="Q12"/>
  <c r="G12"/>
  <c r="I12" s="1"/>
  <c r="Q11"/>
  <c r="G11"/>
  <c r="I11" s="1"/>
  <c r="Q10"/>
  <c r="G10"/>
  <c r="I10" s="1"/>
  <c r="Q9"/>
  <c r="G9"/>
  <c r="I9" s="1"/>
  <c r="G8"/>
  <c r="I8" s="1"/>
  <c r="Q7"/>
  <c r="G7"/>
  <c r="I7" s="1"/>
  <c r="Q6"/>
  <c r="G6"/>
  <c r="I6" s="1"/>
  <c r="Q5"/>
  <c r="C16" i="3" l="1"/>
  <c r="C27"/>
  <c r="C39"/>
  <c r="F59"/>
  <c r="H71"/>
  <c r="H106"/>
  <c r="F71"/>
  <c r="J71"/>
  <c r="H81"/>
  <c r="C113"/>
  <c r="C116"/>
  <c r="C11"/>
  <c r="C82"/>
  <c r="L71"/>
  <c r="C45"/>
  <c r="C57"/>
  <c r="C89"/>
  <c r="C98"/>
  <c r="F6"/>
  <c r="F18"/>
  <c r="F26"/>
  <c r="H38"/>
  <c r="L38"/>
  <c r="H29"/>
  <c r="F32"/>
  <c r="H65"/>
  <c r="C66"/>
  <c r="F88"/>
  <c r="J88"/>
  <c r="H94"/>
  <c r="C24"/>
  <c r="C33"/>
  <c r="C69"/>
  <c r="C92"/>
  <c r="C107"/>
  <c r="H6"/>
  <c r="H18"/>
  <c r="F38"/>
  <c r="J38"/>
  <c r="F29"/>
  <c r="J29"/>
  <c r="C30"/>
  <c r="H32"/>
  <c r="H47"/>
  <c r="C60"/>
  <c r="H59"/>
  <c r="F65"/>
  <c r="H88"/>
  <c r="L88"/>
  <c r="C7"/>
  <c r="C72"/>
  <c r="C95"/>
  <c r="F15"/>
  <c r="H15"/>
  <c r="S15" i="2"/>
  <c r="S19"/>
  <c r="S33"/>
  <c r="S37"/>
  <c r="S41"/>
  <c r="S29"/>
  <c r="S16"/>
  <c r="S20"/>
  <c r="S30"/>
  <c r="S34"/>
  <c r="S38"/>
  <c r="S42"/>
  <c r="S17"/>
  <c r="S35"/>
  <c r="S39"/>
  <c r="S43"/>
  <c r="S6"/>
  <c r="S7"/>
  <c r="S22"/>
  <c r="S23"/>
  <c r="S24"/>
  <c r="S9"/>
  <c r="S10"/>
  <c r="S11"/>
  <c r="S12"/>
  <c r="S13"/>
  <c r="S14"/>
  <c r="S25"/>
  <c r="S26"/>
  <c r="S28"/>
  <c r="S8"/>
  <c r="S5"/>
  <c r="I5"/>
  <c r="Q4"/>
  <c r="G4"/>
  <c r="I4" s="1"/>
  <c r="Q3"/>
  <c r="S3" s="1"/>
  <c r="G3"/>
  <c r="I3" s="1"/>
  <c r="O248" i="1"/>
  <c r="N247"/>
  <c r="P247" s="1"/>
  <c r="N246"/>
  <c r="P246" s="1"/>
  <c r="N245"/>
  <c r="P245" s="1"/>
  <c r="N244"/>
  <c r="P244" s="1"/>
  <c r="N243"/>
  <c r="P243" s="1"/>
  <c r="N242"/>
  <c r="P242" s="1"/>
  <c r="N241"/>
  <c r="P241" s="1"/>
  <c r="N240"/>
  <c r="P240" s="1"/>
  <c r="N239"/>
  <c r="P239" s="1"/>
  <c r="N238"/>
  <c r="P238" s="1"/>
  <c r="N237"/>
  <c r="P237" s="1"/>
  <c r="N236"/>
  <c r="P236" s="1"/>
  <c r="N235"/>
  <c r="P235" s="1"/>
  <c r="N234"/>
  <c r="P234" s="1"/>
  <c r="N233"/>
  <c r="P233" s="1"/>
  <c r="N232"/>
  <c r="P232" s="1"/>
  <c r="N231"/>
  <c r="P231" s="1"/>
  <c r="N230"/>
  <c r="P230" s="1"/>
  <c r="N229"/>
  <c r="P229" s="1"/>
  <c r="N228"/>
  <c r="P228" s="1"/>
  <c r="N227"/>
  <c r="P227" s="1"/>
  <c r="N226"/>
  <c r="P226" s="1"/>
  <c r="N225"/>
  <c r="P225" s="1"/>
  <c r="N224"/>
  <c r="P224" s="1"/>
  <c r="N223"/>
  <c r="P223" s="1"/>
  <c r="N222"/>
  <c r="P222" s="1"/>
  <c r="N221"/>
  <c r="P221" s="1"/>
  <c r="N220"/>
  <c r="P220" s="1"/>
  <c r="N219"/>
  <c r="P219" s="1"/>
  <c r="N218"/>
  <c r="P218" s="1"/>
  <c r="N217"/>
  <c r="P217" s="1"/>
  <c r="N216"/>
  <c r="P216" s="1"/>
  <c r="N215"/>
  <c r="P215" s="1"/>
  <c r="N214"/>
  <c r="P214" s="1"/>
  <c r="N213"/>
  <c r="P213" s="1"/>
  <c r="N212"/>
  <c r="P212" s="1"/>
  <c r="N211"/>
  <c r="P211" s="1"/>
  <c r="N210"/>
  <c r="P210" s="1"/>
  <c r="N209"/>
  <c r="P209" s="1"/>
  <c r="N208"/>
  <c r="P208" s="1"/>
  <c r="N207"/>
  <c r="P207" s="1"/>
  <c r="N206"/>
  <c r="P206" s="1"/>
  <c r="N205"/>
  <c r="P205" s="1"/>
  <c r="N204"/>
  <c r="P204" s="1"/>
  <c r="N203"/>
  <c r="P203" s="1"/>
  <c r="N202"/>
  <c r="P202" s="1"/>
  <c r="N201"/>
  <c r="P201" s="1"/>
  <c r="N200"/>
  <c r="P200" s="1"/>
  <c r="N199"/>
  <c r="P199" s="1"/>
  <c r="N198"/>
  <c r="P198" s="1"/>
  <c r="N197"/>
  <c r="P197" s="1"/>
  <c r="N196"/>
  <c r="P196" s="1"/>
  <c r="N195"/>
  <c r="P195" s="1"/>
  <c r="N194"/>
  <c r="P194" s="1"/>
  <c r="N193"/>
  <c r="P193" s="1"/>
  <c r="N192"/>
  <c r="P192" s="1"/>
  <c r="N191"/>
  <c r="P191" s="1"/>
  <c r="N190"/>
  <c r="P190" s="1"/>
  <c r="N189"/>
  <c r="P189" s="1"/>
  <c r="N188"/>
  <c r="P188" s="1"/>
  <c r="N187"/>
  <c r="P187" s="1"/>
  <c r="N186"/>
  <c r="P186" s="1"/>
  <c r="N185"/>
  <c r="P185" s="1"/>
  <c r="N184"/>
  <c r="P184" s="1"/>
  <c r="N183"/>
  <c r="P183" s="1"/>
  <c r="N182"/>
  <c r="P182" s="1"/>
  <c r="N181"/>
  <c r="P181" s="1"/>
  <c r="N180"/>
  <c r="P180" s="1"/>
  <c r="N179"/>
  <c r="P179" s="1"/>
  <c r="N178"/>
  <c r="P178" s="1"/>
  <c r="N177"/>
  <c r="P177" s="1"/>
  <c r="N176"/>
  <c r="P176" s="1"/>
  <c r="N175"/>
  <c r="P175" s="1"/>
  <c r="N174"/>
  <c r="P174" s="1"/>
  <c r="N173"/>
  <c r="P173" s="1"/>
  <c r="N172"/>
  <c r="P172" s="1"/>
  <c r="N171"/>
  <c r="P171" s="1"/>
  <c r="N170"/>
  <c r="P170" s="1"/>
  <c r="N169"/>
  <c r="P169" s="1"/>
  <c r="N168"/>
  <c r="P168" s="1"/>
  <c r="N167"/>
  <c r="P167" s="1"/>
  <c r="N166"/>
  <c r="P166" s="1"/>
  <c r="N165"/>
  <c r="P165" s="1"/>
  <c r="N164"/>
  <c r="P164" s="1"/>
  <c r="N163"/>
  <c r="P163" s="1"/>
  <c r="N162"/>
  <c r="P162" s="1"/>
  <c r="N161"/>
  <c r="P161" s="1"/>
  <c r="N160"/>
  <c r="P160" s="1"/>
  <c r="N159"/>
  <c r="P159" s="1"/>
  <c r="N158"/>
  <c r="P158" s="1"/>
  <c r="N157"/>
  <c r="P157" s="1"/>
  <c r="N156"/>
  <c r="P156" s="1"/>
  <c r="N155"/>
  <c r="P155" s="1"/>
  <c r="N154"/>
  <c r="P154" s="1"/>
  <c r="N153"/>
  <c r="P153" s="1"/>
  <c r="N152"/>
  <c r="P152" s="1"/>
  <c r="N151"/>
  <c r="P151" s="1"/>
  <c r="N150"/>
  <c r="P150" s="1"/>
  <c r="N149"/>
  <c r="P149" s="1"/>
  <c r="N148"/>
  <c r="P148" s="1"/>
  <c r="N147"/>
  <c r="P147" s="1"/>
  <c r="N146"/>
  <c r="P146" s="1"/>
  <c r="N145"/>
  <c r="P145" s="1"/>
  <c r="N144"/>
  <c r="P144" s="1"/>
  <c r="N143"/>
  <c r="P143" s="1"/>
  <c r="N142"/>
  <c r="P142" s="1"/>
  <c r="N141"/>
  <c r="P141" s="1"/>
  <c r="N140"/>
  <c r="P140" s="1"/>
  <c r="N139"/>
  <c r="P139" s="1"/>
  <c r="N138"/>
  <c r="P138" s="1"/>
  <c r="N137"/>
  <c r="P137" s="1"/>
  <c r="N136"/>
  <c r="P136" s="1"/>
  <c r="N135"/>
  <c r="P135" s="1"/>
  <c r="N134"/>
  <c r="P134" s="1"/>
  <c r="N133"/>
  <c r="P133" s="1"/>
  <c r="N132"/>
  <c r="P132" s="1"/>
  <c r="N131"/>
  <c r="P131" s="1"/>
  <c r="N130"/>
  <c r="P130" s="1"/>
  <c r="N129"/>
  <c r="P129" s="1"/>
  <c r="N128"/>
  <c r="P128" s="1"/>
  <c r="N127"/>
  <c r="P127" s="1"/>
  <c r="N126"/>
  <c r="P126" s="1"/>
  <c r="N125"/>
  <c r="P125" s="1"/>
  <c r="N124"/>
  <c r="P124" s="1"/>
  <c r="N123"/>
  <c r="P123" s="1"/>
  <c r="N122"/>
  <c r="P122" s="1"/>
  <c r="N121"/>
  <c r="P121" s="1"/>
  <c r="N120"/>
  <c r="P120" s="1"/>
  <c r="N119"/>
  <c r="P119" s="1"/>
  <c r="N118"/>
  <c r="P118" s="1"/>
  <c r="N117"/>
  <c r="P117" s="1"/>
  <c r="N116"/>
  <c r="P116" s="1"/>
  <c r="N115"/>
  <c r="P115" s="1"/>
  <c r="N114"/>
  <c r="P114" s="1"/>
  <c r="N113"/>
  <c r="P113" s="1"/>
  <c r="N112"/>
  <c r="P112" s="1"/>
  <c r="N111"/>
  <c r="P111" s="1"/>
  <c r="N110"/>
  <c r="P110" s="1"/>
  <c r="N109"/>
  <c r="P109" s="1"/>
  <c r="N108"/>
  <c r="P108" s="1"/>
  <c r="N107"/>
  <c r="P107" s="1"/>
  <c r="N106"/>
  <c r="P106" s="1"/>
  <c r="N105"/>
  <c r="P105" s="1"/>
  <c r="N104"/>
  <c r="P104" s="1"/>
  <c r="N103"/>
  <c r="P103" s="1"/>
  <c r="N102"/>
  <c r="P102" s="1"/>
  <c r="N101"/>
  <c r="P101" s="1"/>
  <c r="N100"/>
  <c r="P100" s="1"/>
  <c r="N99"/>
  <c r="P99" s="1"/>
  <c r="N98"/>
  <c r="P98" s="1"/>
  <c r="N97"/>
  <c r="P97" s="1"/>
  <c r="N96"/>
  <c r="P96" s="1"/>
  <c r="N95"/>
  <c r="P95" s="1"/>
  <c r="N94"/>
  <c r="P94" s="1"/>
  <c r="N93"/>
  <c r="P93" s="1"/>
  <c r="N92"/>
  <c r="P92" s="1"/>
  <c r="N91"/>
  <c r="P91" s="1"/>
  <c r="N90"/>
  <c r="P90" s="1"/>
  <c r="N89"/>
  <c r="P89" s="1"/>
  <c r="N88"/>
  <c r="P88" s="1"/>
  <c r="N87"/>
  <c r="P87" s="1"/>
  <c r="N86"/>
  <c r="P86" s="1"/>
  <c r="N85"/>
  <c r="P85" s="1"/>
  <c r="N84"/>
  <c r="P84" s="1"/>
  <c r="N83"/>
  <c r="P83" s="1"/>
  <c r="N82"/>
  <c r="P82" s="1"/>
  <c r="N81"/>
  <c r="P81" s="1"/>
  <c r="N80"/>
  <c r="P80" s="1"/>
  <c r="N79"/>
  <c r="P79" s="1"/>
  <c r="N78"/>
  <c r="P78" s="1"/>
  <c r="N77"/>
  <c r="P77" s="1"/>
  <c r="N76"/>
  <c r="P76" s="1"/>
  <c r="N75"/>
  <c r="P75" s="1"/>
  <c r="N74"/>
  <c r="P74" s="1"/>
  <c r="N73"/>
  <c r="P73" s="1"/>
  <c r="N72"/>
  <c r="P72" s="1"/>
  <c r="N71"/>
  <c r="P71" s="1"/>
  <c r="N70"/>
  <c r="P70" s="1"/>
  <c r="N69"/>
  <c r="P69" s="1"/>
  <c r="N68"/>
  <c r="P68" s="1"/>
  <c r="N67"/>
  <c r="P67" s="1"/>
  <c r="N66"/>
  <c r="P66" s="1"/>
  <c r="N65"/>
  <c r="P65" s="1"/>
  <c r="N64"/>
  <c r="P64" s="1"/>
  <c r="N63"/>
  <c r="P63" s="1"/>
  <c r="N62"/>
  <c r="P62" s="1"/>
  <c r="N61"/>
  <c r="P61" s="1"/>
  <c r="N60"/>
  <c r="P60" s="1"/>
  <c r="N59"/>
  <c r="P59" s="1"/>
  <c r="N58"/>
  <c r="P58" s="1"/>
  <c r="N57"/>
  <c r="P57" s="1"/>
  <c r="N56"/>
  <c r="P56" s="1"/>
  <c r="N55"/>
  <c r="P55" s="1"/>
  <c r="N54"/>
  <c r="P54" s="1"/>
  <c r="N53"/>
  <c r="P53" s="1"/>
  <c r="N52"/>
  <c r="P52" s="1"/>
  <c r="N51"/>
  <c r="P51" s="1"/>
  <c r="N50"/>
  <c r="P50" s="1"/>
  <c r="N49"/>
  <c r="P49" s="1"/>
  <c r="N48"/>
  <c r="P48" s="1"/>
  <c r="N47"/>
  <c r="P47" s="1"/>
  <c r="N46"/>
  <c r="P46" s="1"/>
  <c r="N45"/>
  <c r="P45" s="1"/>
  <c r="N44"/>
  <c r="P44" s="1"/>
  <c r="N43"/>
  <c r="P43" s="1"/>
  <c r="N42"/>
  <c r="P42" s="1"/>
  <c r="N41"/>
  <c r="P41" s="1"/>
  <c r="N40"/>
  <c r="P40" s="1"/>
  <c r="N39"/>
  <c r="P39" s="1"/>
  <c r="N38"/>
  <c r="P38" s="1"/>
  <c r="N37"/>
  <c r="P37" s="1"/>
  <c r="N36"/>
  <c r="P36" s="1"/>
  <c r="N35"/>
  <c r="P35" s="1"/>
  <c r="N34"/>
  <c r="P34" s="1"/>
  <c r="N33"/>
  <c r="P33" s="1"/>
  <c r="N32"/>
  <c r="P32" s="1"/>
  <c r="N31"/>
  <c r="P31" s="1"/>
  <c r="N30"/>
  <c r="P30" s="1"/>
  <c r="N29"/>
  <c r="P29" s="1"/>
  <c r="N28"/>
  <c r="P28" s="1"/>
  <c r="N27"/>
  <c r="P27" s="1"/>
  <c r="N26"/>
  <c r="P26" s="1"/>
  <c r="N25"/>
  <c r="P25" s="1"/>
  <c r="N24"/>
  <c r="P24" s="1"/>
  <c r="N23"/>
  <c r="P23" s="1"/>
  <c r="N22"/>
  <c r="P22" s="1"/>
  <c r="N21"/>
  <c r="P21" s="1"/>
  <c r="N20"/>
  <c r="P20" s="1"/>
  <c r="N19"/>
  <c r="P19" s="1"/>
  <c r="N18"/>
  <c r="P18" s="1"/>
  <c r="N17"/>
  <c r="P17" s="1"/>
  <c r="N16"/>
  <c r="P16" s="1"/>
  <c r="N15"/>
  <c r="P15" s="1"/>
  <c r="N14"/>
  <c r="P14" s="1"/>
  <c r="N13"/>
  <c r="P13" s="1"/>
  <c r="N12"/>
  <c r="P12" s="1"/>
  <c r="N11"/>
  <c r="P11" s="1"/>
  <c r="N10"/>
  <c r="P10" s="1"/>
  <c r="N9"/>
  <c r="P9" s="1"/>
  <c r="N8"/>
  <c r="P8" s="1"/>
  <c r="N7"/>
  <c r="P7" s="1"/>
  <c r="N6"/>
  <c r="P6" s="1"/>
  <c r="N5"/>
  <c r="P5" s="1"/>
  <c r="N4"/>
  <c r="P4" s="1"/>
  <c r="C5" i="3" l="1"/>
  <c r="S4" i="2"/>
  <c r="S45" s="1"/>
  <c r="I45"/>
  <c r="U45"/>
  <c r="P248" i="1"/>
</calcChain>
</file>

<file path=xl/sharedStrings.xml><?xml version="1.0" encoding="utf-8"?>
<sst xmlns="http://schemas.openxmlformats.org/spreadsheetml/2006/main" count="1634" uniqueCount="675">
  <si>
    <t>남중</t>
    <phoneticPr fontId="2" type="noConversion"/>
  </si>
  <si>
    <t>주례중</t>
    <phoneticPr fontId="2" type="noConversion"/>
  </si>
  <si>
    <t>하키</t>
    <phoneticPr fontId="2" type="noConversion"/>
  </si>
  <si>
    <t>엄궁중</t>
    <phoneticPr fontId="2" type="noConversion"/>
  </si>
  <si>
    <t>조정</t>
    <phoneticPr fontId="2" type="noConversion"/>
  </si>
  <si>
    <t>이다은</t>
    <phoneticPr fontId="2" type="noConversion"/>
  </si>
  <si>
    <t>신곡중</t>
    <phoneticPr fontId="2" type="noConversion"/>
  </si>
  <si>
    <t>동평여중</t>
    <phoneticPr fontId="2" type="noConversion"/>
  </si>
  <si>
    <t>남초</t>
    <phoneticPr fontId="2" type="noConversion"/>
  </si>
  <si>
    <t>동주여중</t>
    <phoneticPr fontId="2" type="noConversion"/>
  </si>
  <si>
    <t>대천초</t>
    <phoneticPr fontId="2" type="noConversion"/>
  </si>
  <si>
    <t>성북초</t>
    <phoneticPr fontId="2" type="noConversion"/>
  </si>
  <si>
    <t>초연중</t>
    <phoneticPr fontId="2" type="noConversion"/>
  </si>
  <si>
    <t>동상초</t>
    <phoneticPr fontId="2" type="noConversion"/>
  </si>
  <si>
    <t>양운초</t>
    <phoneticPr fontId="2" type="noConversion"/>
  </si>
  <si>
    <t>학교명</t>
    <phoneticPr fontId="2" type="noConversion"/>
  </si>
  <si>
    <t>초읍초</t>
    <phoneticPr fontId="2" type="noConversion"/>
  </si>
  <si>
    <t>유락여중</t>
    <phoneticPr fontId="2" type="noConversion"/>
  </si>
  <si>
    <t>부산체중</t>
    <phoneticPr fontId="2" type="noConversion"/>
  </si>
  <si>
    <t>축구</t>
    <phoneticPr fontId="2" type="noConversion"/>
  </si>
  <si>
    <t>테니스</t>
    <phoneticPr fontId="2" type="noConversion"/>
  </si>
  <si>
    <t>송남기</t>
    <phoneticPr fontId="2" type="noConversion"/>
  </si>
  <si>
    <t>배구</t>
    <phoneticPr fontId="2" type="noConversion"/>
  </si>
  <si>
    <t>구학초</t>
    <phoneticPr fontId="2" type="noConversion"/>
  </si>
  <si>
    <t>럭비</t>
    <phoneticPr fontId="2" type="noConversion"/>
  </si>
  <si>
    <t>자전거</t>
    <phoneticPr fontId="2" type="noConversion"/>
  </si>
  <si>
    <t>복싱</t>
    <phoneticPr fontId="2" type="noConversion"/>
  </si>
  <si>
    <t>이태웅</t>
    <phoneticPr fontId="2" type="noConversion"/>
  </si>
  <si>
    <t>동현중</t>
    <phoneticPr fontId="2" type="noConversion"/>
  </si>
  <si>
    <t>역도</t>
    <phoneticPr fontId="2" type="noConversion"/>
  </si>
  <si>
    <t>초장중</t>
    <phoneticPr fontId="2" type="noConversion"/>
  </si>
  <si>
    <t>가람중</t>
    <phoneticPr fontId="2" type="noConversion"/>
  </si>
  <si>
    <t>동신중</t>
    <phoneticPr fontId="2" type="noConversion"/>
  </si>
  <si>
    <t>유도</t>
    <phoneticPr fontId="2" type="noConversion"/>
  </si>
  <si>
    <t>신금초</t>
    <phoneticPr fontId="2" type="noConversion"/>
  </si>
  <si>
    <t>삼성중</t>
    <phoneticPr fontId="2" type="noConversion"/>
  </si>
  <si>
    <t>안락중</t>
    <phoneticPr fontId="2" type="noConversion"/>
  </si>
  <si>
    <t>덕천여중</t>
    <phoneticPr fontId="2" type="noConversion"/>
  </si>
  <si>
    <t>검도</t>
    <phoneticPr fontId="2" type="noConversion"/>
  </si>
  <si>
    <t>다송중</t>
    <phoneticPr fontId="2" type="noConversion"/>
  </si>
  <si>
    <t>신선중</t>
    <phoneticPr fontId="2" type="noConversion"/>
  </si>
  <si>
    <t>대평초</t>
    <phoneticPr fontId="2" type="noConversion"/>
  </si>
  <si>
    <t>부곡초</t>
    <phoneticPr fontId="2" type="noConversion"/>
  </si>
  <si>
    <t>사격</t>
    <phoneticPr fontId="2" type="noConversion"/>
  </si>
  <si>
    <t>금양중</t>
    <phoneticPr fontId="2" type="noConversion"/>
  </si>
  <si>
    <t>남도여중</t>
    <phoneticPr fontId="2" type="noConversion"/>
  </si>
  <si>
    <t>체조(기계)</t>
    <phoneticPr fontId="2" type="noConversion"/>
  </si>
  <si>
    <t>초량초</t>
    <phoneticPr fontId="2" type="noConversion"/>
  </si>
  <si>
    <t>여고초</t>
    <phoneticPr fontId="2" type="noConversion"/>
  </si>
  <si>
    <t>청동초</t>
    <phoneticPr fontId="2" type="noConversion"/>
  </si>
  <si>
    <t>부산서중</t>
    <phoneticPr fontId="2" type="noConversion"/>
  </si>
  <si>
    <t>체조(리듬)</t>
    <phoneticPr fontId="2" type="noConversion"/>
  </si>
  <si>
    <t>사직여중</t>
    <phoneticPr fontId="2" type="noConversion"/>
  </si>
  <si>
    <t>체조(에어)</t>
    <phoneticPr fontId="2" type="noConversion"/>
  </si>
  <si>
    <t>신곡초</t>
    <phoneticPr fontId="2" type="noConversion"/>
  </si>
  <si>
    <t>김유빈,김기담</t>
    <phoneticPr fontId="2" type="noConversion"/>
  </si>
  <si>
    <t>홍소혜</t>
    <phoneticPr fontId="2" type="noConversion"/>
  </si>
  <si>
    <t>펜싱(F)</t>
    <phoneticPr fontId="2" type="noConversion"/>
  </si>
  <si>
    <t>펜싱(E)</t>
    <phoneticPr fontId="2" type="noConversion"/>
  </si>
  <si>
    <t>다대중</t>
    <phoneticPr fontId="2" type="noConversion"/>
  </si>
  <si>
    <t>펜싱(S)</t>
    <phoneticPr fontId="2" type="noConversion"/>
  </si>
  <si>
    <t>배드민턴</t>
    <phoneticPr fontId="2" type="noConversion"/>
  </si>
  <si>
    <t>안남초</t>
    <phoneticPr fontId="2" type="noConversion"/>
  </si>
  <si>
    <t>구포초</t>
    <phoneticPr fontId="2" type="noConversion"/>
  </si>
  <si>
    <t>부산동중</t>
    <phoneticPr fontId="2" type="noConversion"/>
  </si>
  <si>
    <t>구남중</t>
    <phoneticPr fontId="2" type="noConversion"/>
  </si>
  <si>
    <t>태권도</t>
    <phoneticPr fontId="2" type="noConversion"/>
  </si>
  <si>
    <t>강동초</t>
    <phoneticPr fontId="2" type="noConversion"/>
  </si>
  <si>
    <t>삼어초</t>
    <phoneticPr fontId="2" type="noConversion"/>
  </si>
  <si>
    <t>센텀초</t>
    <phoneticPr fontId="2" type="noConversion"/>
  </si>
  <si>
    <t>위봉초</t>
    <phoneticPr fontId="2" type="noConversion"/>
  </si>
  <si>
    <t>포천초</t>
    <phoneticPr fontId="2" type="noConversion"/>
  </si>
  <si>
    <t>금명초</t>
    <phoneticPr fontId="2" type="noConversion"/>
  </si>
  <si>
    <t>최아름</t>
    <phoneticPr fontId="2" type="noConversion"/>
  </si>
  <si>
    <t>김하늘</t>
    <phoneticPr fontId="2" type="noConversion"/>
  </si>
  <si>
    <t>부흥중</t>
    <phoneticPr fontId="2" type="noConversion"/>
  </si>
  <si>
    <t>토현중</t>
    <phoneticPr fontId="2" type="noConversion"/>
  </si>
  <si>
    <t>석포여중</t>
    <phoneticPr fontId="2" type="noConversion"/>
  </si>
  <si>
    <t>장림여중</t>
    <phoneticPr fontId="2" type="noConversion"/>
  </si>
  <si>
    <t>근대3종</t>
    <phoneticPr fontId="2" type="noConversion"/>
  </si>
  <si>
    <t>롤러</t>
    <phoneticPr fontId="2" type="noConversion"/>
  </si>
  <si>
    <t>학장초</t>
    <phoneticPr fontId="2" type="noConversion"/>
  </si>
  <si>
    <t>거성중</t>
    <phoneticPr fontId="2" type="noConversion"/>
  </si>
  <si>
    <t>조민규</t>
    <phoneticPr fontId="2" type="noConversion"/>
  </si>
  <si>
    <t>안동경</t>
    <phoneticPr fontId="2" type="noConversion"/>
  </si>
  <si>
    <t>지윤희</t>
    <phoneticPr fontId="2" type="noConversion"/>
  </si>
  <si>
    <t>경남중</t>
    <phoneticPr fontId="2" type="noConversion"/>
  </si>
  <si>
    <t>권보경</t>
    <phoneticPr fontId="2" type="noConversion"/>
  </si>
  <si>
    <t>선수명</t>
    <phoneticPr fontId="2" type="noConversion"/>
  </si>
  <si>
    <t>부산체중</t>
  </si>
  <si>
    <t>월평초</t>
    <phoneticPr fontId="2" type="noConversion"/>
  </si>
  <si>
    <t>화정초</t>
    <phoneticPr fontId="2" type="noConversion"/>
  </si>
  <si>
    <t>오원민</t>
    <phoneticPr fontId="2" type="noConversion"/>
  </si>
  <si>
    <t>씨름</t>
    <phoneticPr fontId="1" type="noConversion"/>
  </si>
  <si>
    <t>남초</t>
    <phoneticPr fontId="1" type="noConversion"/>
  </si>
  <si>
    <t>남중</t>
    <phoneticPr fontId="1" type="noConversion"/>
  </si>
  <si>
    <t>내리초</t>
    <phoneticPr fontId="1" type="noConversion"/>
  </si>
  <si>
    <t>송정초</t>
    <phoneticPr fontId="1" type="noConversion"/>
  </si>
  <si>
    <t>신재초</t>
    <phoneticPr fontId="1" type="noConversion"/>
  </si>
  <si>
    <t>안락초</t>
    <phoneticPr fontId="1" type="noConversion"/>
  </si>
  <si>
    <t>김용하,김강민</t>
    <phoneticPr fontId="1" type="noConversion"/>
  </si>
  <si>
    <t>김규태,김지성</t>
    <phoneticPr fontId="1" type="noConversion"/>
  </si>
  <si>
    <t>강진모,변민석</t>
    <phoneticPr fontId="1" type="noConversion"/>
  </si>
  <si>
    <t>정성재</t>
    <phoneticPr fontId="1" type="noConversion"/>
  </si>
  <si>
    <t>신곡중</t>
    <phoneticPr fontId="1" type="noConversion"/>
  </si>
  <si>
    <t>연천중</t>
    <phoneticPr fontId="1" type="noConversion"/>
  </si>
  <si>
    <t>운송중</t>
    <phoneticPr fontId="1" type="noConversion"/>
  </si>
  <si>
    <t>장병찬,이신,박성범</t>
    <phoneticPr fontId="1" type="noConversion"/>
  </si>
  <si>
    <t>김준영</t>
    <phoneticPr fontId="1" type="noConversion"/>
  </si>
  <si>
    <t>노정현,이효민,이민웅</t>
    <phoneticPr fontId="1" type="noConversion"/>
  </si>
  <si>
    <t>박지환,강현욱,변준호,정기용</t>
    <phoneticPr fontId="2" type="noConversion"/>
  </si>
  <si>
    <t>무정초</t>
    <phoneticPr fontId="2" type="noConversion"/>
  </si>
  <si>
    <t>류  빈</t>
    <phoneticPr fontId="2" type="noConversion"/>
  </si>
  <si>
    <t>모전초</t>
    <phoneticPr fontId="2" type="noConversion"/>
  </si>
  <si>
    <t>구재현</t>
    <phoneticPr fontId="2" type="noConversion"/>
  </si>
  <si>
    <t>내산초</t>
    <phoneticPr fontId="2" type="noConversion"/>
  </si>
  <si>
    <t>서하연</t>
    <phoneticPr fontId="2" type="noConversion"/>
  </si>
  <si>
    <t>창신초</t>
    <phoneticPr fontId="2" type="noConversion"/>
  </si>
  <si>
    <t>권나윤</t>
    <phoneticPr fontId="2" type="noConversion"/>
  </si>
  <si>
    <t>김성주</t>
    <phoneticPr fontId="2" type="noConversion"/>
  </si>
  <si>
    <t>최은솔,금현우,이길재</t>
    <phoneticPr fontId="2" type="noConversion"/>
  </si>
  <si>
    <t>수영중</t>
    <phoneticPr fontId="2" type="noConversion"/>
  </si>
  <si>
    <t>정현지</t>
    <phoneticPr fontId="2" type="noConversion"/>
  </si>
  <si>
    <t>남일중</t>
    <phoneticPr fontId="2" type="noConversion"/>
  </si>
  <si>
    <t>한새결,정주성,김현,강민수,김민성,이예준,심규형</t>
    <phoneticPr fontId="2" type="noConversion"/>
  </si>
  <si>
    <t>김윤호,심준형,왕찬영,한정무,김두현,정명근</t>
    <phoneticPr fontId="2" type="noConversion"/>
  </si>
  <si>
    <t>이동현,김수지,김은솔,권주현,최찬비,정서영,김수희,손가은,정혜정,조유진,한예주,류지우</t>
    <phoneticPr fontId="2" type="noConversion"/>
  </si>
  <si>
    <t>대신초</t>
    <phoneticPr fontId="2" type="noConversion"/>
  </si>
  <si>
    <t>권무빈</t>
    <phoneticPr fontId="2" type="noConversion"/>
  </si>
  <si>
    <t>배민진</t>
    <phoneticPr fontId="2" type="noConversion"/>
  </si>
  <si>
    <t>하단중</t>
    <phoneticPr fontId="2" type="noConversion"/>
  </si>
  <si>
    <t>김태우,조승현</t>
    <phoneticPr fontId="2" type="noConversion"/>
  </si>
  <si>
    <t>강정민</t>
    <phoneticPr fontId="2" type="noConversion"/>
  </si>
  <si>
    <t>박시원</t>
    <phoneticPr fontId="2" type="noConversion"/>
  </si>
  <si>
    <t>심현석</t>
    <phoneticPr fontId="2" type="noConversion"/>
  </si>
  <si>
    <t>화명중</t>
    <phoneticPr fontId="2" type="noConversion"/>
  </si>
  <si>
    <t>박정식</t>
    <phoneticPr fontId="2" type="noConversion"/>
  </si>
  <si>
    <t>최진영</t>
    <phoneticPr fontId="2" type="noConversion"/>
  </si>
  <si>
    <t>임광호,정요찬</t>
    <phoneticPr fontId="2" type="noConversion"/>
  </si>
  <si>
    <t>장전중</t>
    <phoneticPr fontId="1" type="noConversion"/>
  </si>
  <si>
    <t>채민성</t>
    <phoneticPr fontId="1" type="noConversion"/>
  </si>
  <si>
    <t>최우현,김재한,구건모</t>
    <phoneticPr fontId="2" type="noConversion"/>
  </si>
  <si>
    <t>이태호,김성환,최성철</t>
    <phoneticPr fontId="2" type="noConversion"/>
  </si>
  <si>
    <t>명재헌</t>
    <phoneticPr fontId="2" type="noConversion"/>
  </si>
  <si>
    <t>김소연,박예린,장지빈,황예림,유하랑,김나은</t>
    <phoneticPr fontId="2" type="noConversion"/>
  </si>
  <si>
    <t>윤우석,박정준,김정현,김창현</t>
    <phoneticPr fontId="2" type="noConversion"/>
  </si>
  <si>
    <t>박한별,조찬솔,윤성재</t>
    <phoneticPr fontId="2" type="noConversion"/>
  </si>
  <si>
    <t>김경현,이연주</t>
    <phoneticPr fontId="2" type="noConversion"/>
  </si>
  <si>
    <t>김태희</t>
    <phoneticPr fontId="2" type="noConversion"/>
  </si>
  <si>
    <t>류현주</t>
    <phoneticPr fontId="1" type="noConversion"/>
  </si>
  <si>
    <t>응봉초</t>
    <phoneticPr fontId="2" type="noConversion"/>
  </si>
  <si>
    <t>김정민</t>
    <phoneticPr fontId="1" type="noConversion"/>
  </si>
  <si>
    <t>하승준,양선주</t>
    <phoneticPr fontId="2" type="noConversion"/>
  </si>
  <si>
    <t>사승원</t>
    <phoneticPr fontId="2" type="noConversion"/>
  </si>
  <si>
    <t>이헌진</t>
    <phoneticPr fontId="2" type="noConversion"/>
  </si>
  <si>
    <t>연제초</t>
    <phoneticPr fontId="2" type="noConversion"/>
  </si>
  <si>
    <t>김서진</t>
    <phoneticPr fontId="2" type="noConversion"/>
  </si>
  <si>
    <t>금양초</t>
    <phoneticPr fontId="2" type="noConversion"/>
  </si>
  <si>
    <t>남영재</t>
    <phoneticPr fontId="2" type="noConversion"/>
  </si>
  <si>
    <t>이로운</t>
    <phoneticPr fontId="2" type="noConversion"/>
  </si>
  <si>
    <t>서지현</t>
    <phoneticPr fontId="2" type="noConversion"/>
  </si>
  <si>
    <t>금빛초</t>
    <phoneticPr fontId="2" type="noConversion"/>
  </si>
  <si>
    <t>이주하</t>
    <phoneticPr fontId="2" type="noConversion"/>
  </si>
  <si>
    <t>명호초</t>
    <phoneticPr fontId="2" type="noConversion"/>
  </si>
  <si>
    <t>강서영</t>
    <phoneticPr fontId="2" type="noConversion"/>
  </si>
  <si>
    <t>명지초</t>
    <phoneticPr fontId="2" type="noConversion"/>
  </si>
  <si>
    <t>도희재</t>
    <phoneticPr fontId="2" type="noConversion"/>
  </si>
  <si>
    <t>배소원</t>
    <phoneticPr fontId="2" type="noConversion"/>
  </si>
  <si>
    <t>남산초</t>
    <phoneticPr fontId="2" type="noConversion"/>
  </si>
  <si>
    <t>이수현</t>
    <phoneticPr fontId="2" type="noConversion"/>
  </si>
  <si>
    <t>양혜림</t>
    <phoneticPr fontId="2" type="noConversion"/>
  </si>
  <si>
    <t>권희재,안지원,임재준,김정호</t>
    <phoneticPr fontId="2" type="noConversion"/>
  </si>
  <si>
    <t>이정민,김동영,김건우,황정빈</t>
    <phoneticPr fontId="2" type="noConversion"/>
  </si>
  <si>
    <t>염승우,최찬솔</t>
    <phoneticPr fontId="2" type="noConversion"/>
  </si>
  <si>
    <t>영남중</t>
    <phoneticPr fontId="2" type="noConversion"/>
  </si>
  <si>
    <t>정현수</t>
    <phoneticPr fontId="2" type="noConversion"/>
  </si>
  <si>
    <t>이아름,박가음,김민주,김나연</t>
    <phoneticPr fontId="2" type="noConversion"/>
  </si>
  <si>
    <t>정아정</t>
    <phoneticPr fontId="2" type="noConversion"/>
  </si>
  <si>
    <t>백양중</t>
    <phoneticPr fontId="2" type="noConversion"/>
  </si>
  <si>
    <t>김경란</t>
    <phoneticPr fontId="2" type="noConversion"/>
  </si>
  <si>
    <t>박정현</t>
    <phoneticPr fontId="1" type="noConversion"/>
  </si>
  <si>
    <t>모라초</t>
    <phoneticPr fontId="2" type="noConversion"/>
  </si>
  <si>
    <t>야구</t>
    <phoneticPr fontId="1" type="noConversion"/>
  </si>
  <si>
    <t>대연초</t>
    <phoneticPr fontId="1" type="noConversion"/>
  </si>
  <si>
    <t>경남중</t>
    <phoneticPr fontId="1" type="noConversion"/>
  </si>
  <si>
    <t>정민규,최영환,이상돈,전상원,김동하,정진환,정재원,이병준,나형준,김성수,박종두,김민석,이원재,안민성,김민석,김민수,이장수,김관우</t>
    <phoneticPr fontId="1" type="noConversion"/>
  </si>
  <si>
    <t>황호건,이상헌</t>
    <phoneticPr fontId="1" type="noConversion"/>
  </si>
  <si>
    <t>성강휘,지승연</t>
    <phoneticPr fontId="2" type="noConversion"/>
  </si>
  <si>
    <t>박진우,백승학,정호영</t>
    <phoneticPr fontId="2" type="noConversion"/>
  </si>
  <si>
    <t>이석진</t>
    <phoneticPr fontId="2" type="noConversion"/>
  </si>
  <si>
    <t>여중</t>
    <phoneticPr fontId="1" type="noConversion"/>
  </si>
  <si>
    <t>온천중</t>
    <phoneticPr fontId="1" type="noConversion"/>
  </si>
  <si>
    <t>이혜주,김명주</t>
    <phoneticPr fontId="1" type="noConversion"/>
  </si>
  <si>
    <t>장예지</t>
    <phoneticPr fontId="2" type="noConversion"/>
  </si>
  <si>
    <t>조소정,강한희,김민재,정유미</t>
    <phoneticPr fontId="2" type="noConversion"/>
  </si>
  <si>
    <t>감만중</t>
    <phoneticPr fontId="1" type="noConversion"/>
  </si>
  <si>
    <t>진소윤</t>
    <phoneticPr fontId="1" type="noConversion"/>
  </si>
  <si>
    <t>류비</t>
    <phoneticPr fontId="2" type="noConversion"/>
  </si>
  <si>
    <t>인지중</t>
    <phoneticPr fontId="1" type="noConversion"/>
  </si>
  <si>
    <t>강성민,여민혁</t>
    <phoneticPr fontId="2" type="noConversion"/>
  </si>
  <si>
    <t>최은도</t>
    <phoneticPr fontId="1" type="noConversion"/>
  </si>
  <si>
    <t>백경아</t>
    <phoneticPr fontId="2" type="noConversion"/>
  </si>
  <si>
    <t>장현정</t>
    <phoneticPr fontId="2" type="noConversion"/>
  </si>
  <si>
    <t>온천초</t>
    <phoneticPr fontId="1" type="noConversion"/>
  </si>
  <si>
    <t>박원중</t>
    <phoneticPr fontId="1" type="noConversion"/>
  </si>
  <si>
    <t>조현우,김준환,이욱열</t>
    <phoneticPr fontId="2" type="noConversion"/>
  </si>
  <si>
    <t>신비,최수지,신유진</t>
    <phoneticPr fontId="2" type="noConversion"/>
  </si>
  <si>
    <t>호정문,신석현,이한주,박현규,김대광</t>
    <phoneticPr fontId="2" type="noConversion"/>
  </si>
  <si>
    <t>전지환,김기령,박지환,김동준,임상섭,홍지원</t>
    <phoneticPr fontId="2" type="noConversion"/>
  </si>
  <si>
    <t>박성수, 한동아</t>
    <phoneticPr fontId="2" type="noConversion"/>
  </si>
  <si>
    <t>동삼초</t>
    <phoneticPr fontId="2" type="noConversion"/>
  </si>
  <si>
    <t>노지원</t>
    <phoneticPr fontId="2" type="noConversion"/>
  </si>
  <si>
    <t>하준수</t>
    <phoneticPr fontId="2" type="noConversion"/>
  </si>
  <si>
    <t>신민서</t>
    <phoneticPr fontId="2" type="noConversion"/>
  </si>
  <si>
    <t>남유리</t>
    <phoneticPr fontId="2" type="noConversion"/>
  </si>
  <si>
    <t>이지형,최성혁,엄상혁</t>
    <phoneticPr fontId="2" type="noConversion"/>
  </si>
  <si>
    <t>김진우,선유비,이현수</t>
    <phoneticPr fontId="2" type="noConversion"/>
  </si>
  <si>
    <t>최선준</t>
    <phoneticPr fontId="1" type="noConversion"/>
  </si>
  <si>
    <t>김민수</t>
    <phoneticPr fontId="2" type="noConversion"/>
  </si>
  <si>
    <t>문희진,방민서,신수빈</t>
    <phoneticPr fontId="2" type="noConversion"/>
  </si>
  <si>
    <t>성현지,한채민</t>
    <phoneticPr fontId="2" type="noConversion"/>
  </si>
  <si>
    <t>이혜려</t>
    <phoneticPr fontId="2" type="noConversion"/>
  </si>
  <si>
    <t>윤서연</t>
    <phoneticPr fontId="2" type="noConversion"/>
  </si>
  <si>
    <t>박사랑,손효정</t>
    <phoneticPr fontId="2" type="noConversion"/>
  </si>
  <si>
    <t>김관우,정종민,윤성원</t>
    <phoneticPr fontId="2" type="noConversion"/>
  </si>
  <si>
    <t>송희근</t>
    <phoneticPr fontId="2" type="noConversion"/>
  </si>
  <si>
    <t>박호찬,김민혁</t>
    <phoneticPr fontId="2" type="noConversion"/>
  </si>
  <si>
    <t>동의중</t>
    <phoneticPr fontId="1" type="noConversion"/>
  </si>
  <si>
    <t>윤현빈,김진수</t>
    <phoneticPr fontId="1" type="noConversion"/>
  </si>
  <si>
    <t>동양중</t>
    <phoneticPr fontId="1" type="noConversion"/>
  </si>
  <si>
    <t>홍선우</t>
    <phoneticPr fontId="1" type="noConversion"/>
  </si>
  <si>
    <t>신경원,임하영</t>
    <phoneticPr fontId="1" type="noConversion"/>
  </si>
  <si>
    <t>근대3종</t>
    <phoneticPr fontId="1" type="noConversion"/>
  </si>
  <si>
    <t>박지우,심규민,임현빈,김용준,김기수</t>
    <phoneticPr fontId="2" type="noConversion"/>
  </si>
  <si>
    <t>김나정,김소희,신유리,고가빈</t>
    <phoneticPr fontId="2" type="noConversion"/>
  </si>
  <si>
    <t>박주은,이소민,이서희</t>
    <phoneticPr fontId="2" type="noConversion"/>
  </si>
  <si>
    <t>김범규,하동훈,김차현,박경민,김민욱,박준엽,김병제</t>
    <phoneticPr fontId="2" type="noConversion"/>
  </si>
  <si>
    <t>최혜진,조하은,정인혜,정혜진</t>
    <phoneticPr fontId="2" type="noConversion"/>
  </si>
  <si>
    <t>김애린,장은화,박정아</t>
    <phoneticPr fontId="2" type="noConversion"/>
  </si>
  <si>
    <t>김민준</t>
    <phoneticPr fontId="2" type="noConversion"/>
  </si>
  <si>
    <t>박윤,이다희</t>
    <phoneticPr fontId="2" type="noConversion"/>
  </si>
  <si>
    <t>와석초</t>
    <phoneticPr fontId="2" type="noConversion"/>
  </si>
  <si>
    <t>박지연</t>
    <phoneticPr fontId="2" type="noConversion"/>
  </si>
  <si>
    <t>민락초</t>
    <phoneticPr fontId="1" type="noConversion"/>
  </si>
  <si>
    <t>이다현</t>
    <phoneticPr fontId="1" type="noConversion"/>
  </si>
  <si>
    <t>차지원,박민</t>
    <phoneticPr fontId="2" type="noConversion"/>
  </si>
  <si>
    <t>기장초</t>
    <phoneticPr fontId="2" type="noConversion"/>
  </si>
  <si>
    <t>이수민</t>
    <phoneticPr fontId="2" type="noConversion"/>
  </si>
  <si>
    <t>김민재</t>
    <phoneticPr fontId="2" type="noConversion"/>
  </si>
  <si>
    <t>이가민</t>
    <phoneticPr fontId="2" type="noConversion"/>
  </si>
  <si>
    <t>임사랑</t>
    <phoneticPr fontId="2" type="noConversion"/>
  </si>
  <si>
    <t>이남규</t>
    <phoneticPr fontId="2" type="noConversion"/>
  </si>
  <si>
    <t>김세인</t>
    <phoneticPr fontId="2" type="noConversion"/>
  </si>
  <si>
    <t>이세민</t>
    <phoneticPr fontId="2" type="noConversion"/>
  </si>
  <si>
    <t>이희재</t>
    <phoneticPr fontId="2" type="noConversion"/>
  </si>
  <si>
    <t>석민수,백송우,강다원</t>
    <phoneticPr fontId="2" type="noConversion"/>
  </si>
  <si>
    <t>고명희</t>
    <phoneticPr fontId="1" type="noConversion"/>
  </si>
  <si>
    <t>강민경</t>
    <phoneticPr fontId="1" type="noConversion"/>
  </si>
  <si>
    <t>김태린</t>
    <phoneticPr fontId="1" type="noConversion"/>
  </si>
  <si>
    <t>강현진</t>
    <phoneticPr fontId="1" type="noConversion"/>
  </si>
  <si>
    <t>윤예린</t>
    <phoneticPr fontId="1" type="noConversion"/>
  </si>
  <si>
    <t>대청중</t>
    <phoneticPr fontId="2" type="noConversion"/>
  </si>
  <si>
    <t>정진솔,장윤근,권용현,이태성</t>
    <phoneticPr fontId="1" type="noConversion"/>
  </si>
  <si>
    <t>대신중</t>
    <phoneticPr fontId="1" type="noConversion"/>
  </si>
  <si>
    <t>안현진,장인수,김경건,이정민,김대훈</t>
    <phoneticPr fontId="1" type="noConversion"/>
  </si>
  <si>
    <t>동주중</t>
    <phoneticPr fontId="2" type="noConversion"/>
  </si>
  <si>
    <t>강민승,서승우,천상진,이재환,박선홍</t>
    <phoneticPr fontId="1" type="noConversion"/>
  </si>
  <si>
    <t>모전중</t>
    <phoneticPr fontId="2" type="noConversion"/>
  </si>
  <si>
    <t>손대상</t>
    <phoneticPr fontId="1" type="noConversion"/>
  </si>
  <si>
    <t>부곡중</t>
    <phoneticPr fontId="1" type="noConversion"/>
  </si>
  <si>
    <t>심재한</t>
    <phoneticPr fontId="1" type="noConversion"/>
  </si>
  <si>
    <t>신도중</t>
    <phoneticPr fontId="1" type="noConversion"/>
  </si>
  <si>
    <t>박주은</t>
    <phoneticPr fontId="1" type="noConversion"/>
  </si>
  <si>
    <t>초읍중</t>
    <phoneticPr fontId="1" type="noConversion"/>
  </si>
  <si>
    <t>김동우</t>
    <phoneticPr fontId="1" type="noConversion"/>
  </si>
  <si>
    <t>부산체중</t>
    <phoneticPr fontId="1" type="noConversion"/>
  </si>
  <si>
    <t>김지우,박준영,박승준,정준호</t>
    <phoneticPr fontId="1" type="noConversion"/>
  </si>
  <si>
    <t>윤지오,권예지</t>
    <phoneticPr fontId="2" type="noConversion"/>
  </si>
  <si>
    <t>문현여중</t>
    <phoneticPr fontId="1" type="noConversion"/>
  </si>
  <si>
    <t>김다혜,정혜원</t>
    <phoneticPr fontId="1" type="noConversion"/>
  </si>
  <si>
    <t>정마리아</t>
    <phoneticPr fontId="1" type="noConversion"/>
  </si>
  <si>
    <t>사직여중</t>
    <phoneticPr fontId="1" type="noConversion"/>
  </si>
  <si>
    <t>정창희</t>
    <phoneticPr fontId="1" type="noConversion"/>
  </si>
  <si>
    <t>중앙여중</t>
    <phoneticPr fontId="1" type="noConversion"/>
  </si>
  <si>
    <t>최선미</t>
    <phoneticPr fontId="1" type="noConversion"/>
  </si>
  <si>
    <t>주례여중</t>
    <phoneticPr fontId="1" type="noConversion"/>
  </si>
  <si>
    <t>조혜윤,김보경,박지현,김채은,유정민,김채원</t>
    <phoneticPr fontId="1" type="noConversion"/>
  </si>
  <si>
    <t>해운대여중</t>
    <phoneticPr fontId="1" type="noConversion"/>
  </si>
  <si>
    <t>고선주,이보현,박유나</t>
    <phoneticPr fontId="1" type="noConversion"/>
  </si>
  <si>
    <t>이경희,김인혜</t>
    <phoneticPr fontId="1" type="noConversion"/>
  </si>
  <si>
    <t>낙동중</t>
    <phoneticPr fontId="2" type="noConversion"/>
  </si>
  <si>
    <t>이선우,조은수,박경금,정유진,류은경,최수원,박수빈,문은지,문은선,정지은,김세령,배지혜</t>
    <phoneticPr fontId="2" type="noConversion"/>
  </si>
  <si>
    <t>이준기,박상욱,이상위,임재철,이윤재,배상빈,곽명길,박진형,유성현,이에녹,김진영,김동현</t>
    <phoneticPr fontId="2" type="noConversion"/>
  </si>
  <si>
    <t>박혜원,진주연,김지영,김태현,김서윤,김규민,이혜정,김경은,서정연우,유가영,이다검,김지안,박문희,이송희,이예린</t>
    <phoneticPr fontId="2" type="noConversion"/>
  </si>
  <si>
    <t>김태헌,유춘상,성창현,유상운,이창건,최보민,정우창,박현우,박신욱,이지용,김시현,염현승,김영호</t>
    <phoneticPr fontId="1" type="noConversion"/>
  </si>
  <si>
    <t>공지훈,김보민,김진우,김은재,이상헌,하서준</t>
    <phoneticPr fontId="2" type="noConversion"/>
  </si>
  <si>
    <t>김미진,김지원,김단비,박서연,장아영,공주민</t>
    <phoneticPr fontId="2" type="noConversion"/>
  </si>
  <si>
    <t>정승민,우승영</t>
    <phoneticPr fontId="2" type="noConversion"/>
  </si>
  <si>
    <t>백대현,유진,이지한</t>
    <phoneticPr fontId="2" type="noConversion"/>
  </si>
  <si>
    <t>동현초</t>
    <phoneticPr fontId="1" type="noConversion"/>
  </si>
  <si>
    <t>양지훈</t>
    <phoneticPr fontId="2" type="noConversion"/>
  </si>
  <si>
    <t>한수</t>
    <phoneticPr fontId="2" type="noConversion"/>
  </si>
  <si>
    <t>김준민</t>
    <phoneticPr fontId="2" type="noConversion"/>
  </si>
  <si>
    <t>이상</t>
    <phoneticPr fontId="2" type="noConversion"/>
  </si>
  <si>
    <t>괘법초</t>
    <phoneticPr fontId="2" type="noConversion"/>
  </si>
  <si>
    <t>양효주</t>
    <phoneticPr fontId="2" type="noConversion"/>
  </si>
  <si>
    <t>김윤서,김경린</t>
    <phoneticPr fontId="2" type="noConversion"/>
  </si>
  <si>
    <t>김민우</t>
    <phoneticPr fontId="2" type="noConversion"/>
  </si>
  <si>
    <t>오승준,김민규,제완</t>
    <phoneticPr fontId="2" type="noConversion"/>
  </si>
  <si>
    <t>김영민,강동우</t>
    <phoneticPr fontId="2" type="noConversion"/>
  </si>
  <si>
    <t>절영초</t>
    <phoneticPr fontId="2" type="noConversion"/>
  </si>
  <si>
    <t>현태윤</t>
    <phoneticPr fontId="2" type="noConversion"/>
  </si>
  <si>
    <t>신덕중</t>
    <phoneticPr fontId="1" type="noConversion"/>
  </si>
  <si>
    <t>권미주,제윤</t>
    <phoneticPr fontId="1" type="noConversion"/>
  </si>
  <si>
    <t>반송여중</t>
    <phoneticPr fontId="1" type="noConversion"/>
  </si>
  <si>
    <t>김윤희</t>
    <phoneticPr fontId="1" type="noConversion"/>
  </si>
  <si>
    <t>조민석,이은주</t>
    <phoneticPr fontId="2" type="noConversion"/>
  </si>
  <si>
    <t>이충원,이지훈,김도형,이지성,김동하,이상민,최민석,권태훈,백강욱,박건우,한성준,이해지,신명제,이태성,윤지훈,서유민</t>
    <phoneticPr fontId="1" type="noConversion"/>
  </si>
  <si>
    <t>김성본,이제희</t>
    <phoneticPr fontId="2" type="noConversion"/>
  </si>
  <si>
    <t>권아현,이수빈</t>
    <phoneticPr fontId="1" type="noConversion"/>
  </si>
  <si>
    <t>동아중</t>
    <phoneticPr fontId="2" type="noConversion"/>
  </si>
  <si>
    <t>최형찬,박재한,김도연,이설준,김푸름,천재윤,하주형,권민준,조빈,장선우,이한희,문성환</t>
    <phoneticPr fontId="2" type="noConversion"/>
  </si>
  <si>
    <t>변혜민,장환희,유호성,차권우,김성빈,이진광,김태현,박현우,김태형,정요성,조현욱,한영진</t>
    <phoneticPr fontId="2" type="noConversion"/>
  </si>
  <si>
    <t>강민곤,김동윤,김성윤,안경훈,이어진,이찬호,조건우,한승엽,강영준,곽건우,김경민,박서준,박우성,손동연,윤우주</t>
    <phoneticPr fontId="2" type="noConversion"/>
  </si>
  <si>
    <t>안수진,정유나,정유선,정유진,구현지,김민주,김예인,안가인,정유정,정사랑</t>
    <phoneticPr fontId="2" type="noConversion"/>
  </si>
  <si>
    <t>김병수,김성민,김동환,박상혁,박성원,이동한,이상엽,이현수,유석근,임경준,정동재</t>
    <phoneticPr fontId="2" type="noConversion"/>
  </si>
  <si>
    <t>김태영,부성빈,이은석,정현도</t>
    <phoneticPr fontId="2" type="noConversion"/>
  </si>
  <si>
    <t>서준호,박재민,박성현</t>
    <phoneticPr fontId="2" type="noConversion"/>
  </si>
  <si>
    <t>채정욱</t>
    <phoneticPr fontId="2" type="noConversion"/>
  </si>
  <si>
    <t>김휘,박창완,천승현</t>
    <phoneticPr fontId="2" type="noConversion"/>
  </si>
  <si>
    <t>동백중</t>
    <phoneticPr fontId="1" type="noConversion"/>
  </si>
  <si>
    <t>신상엽</t>
    <phoneticPr fontId="1" type="noConversion"/>
  </si>
  <si>
    <t>한다윤,강보은,노승경,한다현</t>
    <phoneticPr fontId="2" type="noConversion"/>
  </si>
  <si>
    <t>오승연,김가원,조수현</t>
    <phoneticPr fontId="2" type="noConversion"/>
  </si>
  <si>
    <t>김지윤,배솔이,윤윤서,남은지</t>
    <phoneticPr fontId="2" type="noConversion"/>
  </si>
  <si>
    <t>레슬링</t>
    <phoneticPr fontId="1" type="noConversion"/>
  </si>
  <si>
    <t>재송중</t>
    <phoneticPr fontId="1" type="noConversion"/>
  </si>
  <si>
    <t>건국중</t>
    <phoneticPr fontId="1" type="noConversion"/>
  </si>
  <si>
    <t>곽  건,임도훈,이지민,이준엽,김형근,노민기,신현기,이양호,
성명준,조현성</t>
    <phoneticPr fontId="1" type="noConversion"/>
  </si>
  <si>
    <t>추규엽,신성욱,문종현,우세민,김명진,전승윤,이창윤,박상원,
서문제민</t>
    <phoneticPr fontId="1" type="noConversion"/>
  </si>
  <si>
    <t>이승호,박은세,허세한,황경훈</t>
    <phoneticPr fontId="1" type="noConversion"/>
  </si>
  <si>
    <t>강무경,강준수,박재엽,서준호,안체민,안현우,양혁준,윤하랑,이상현,이정민,이찬우,전성문,전우재,정현우,차용찬</t>
    <phoneticPr fontId="1" type="noConversion"/>
  </si>
  <si>
    <t>신승윤,배범구</t>
    <phoneticPr fontId="2" type="noConversion"/>
  </si>
  <si>
    <t>김기현,김도완,김민혁,박세웅,성준모,신윤근,신현민,이동헌,이성원,이원준,이정훈,이주호,하재민,이기호,전도영,최성문,안지호,허승찬</t>
    <phoneticPr fontId="1" type="noConversion"/>
  </si>
  <si>
    <t>세일링</t>
    <phoneticPr fontId="1" type="noConversion"/>
  </si>
  <si>
    <t>남중
여중</t>
    <phoneticPr fontId="1" type="noConversion"/>
  </si>
  <si>
    <t>해강중</t>
    <phoneticPr fontId="1" type="noConversion"/>
  </si>
  <si>
    <t>김동욱,성시유
박정빈</t>
    <phoneticPr fontId="1" type="noConversion"/>
  </si>
  <si>
    <t>양궁</t>
    <phoneticPr fontId="1" type="noConversion"/>
  </si>
  <si>
    <t>여초</t>
    <phoneticPr fontId="1" type="noConversion"/>
  </si>
  <si>
    <t>모덕초</t>
    <phoneticPr fontId="1" type="noConversion"/>
  </si>
  <si>
    <t>남천초</t>
    <phoneticPr fontId="1" type="noConversion"/>
  </si>
  <si>
    <t>이제현</t>
    <phoneticPr fontId="1" type="noConversion"/>
  </si>
  <si>
    <t>대평초</t>
    <phoneticPr fontId="1" type="noConversion"/>
  </si>
  <si>
    <t>이진구</t>
    <phoneticPr fontId="1" type="noConversion"/>
  </si>
  <si>
    <t>남천중</t>
    <phoneticPr fontId="1" type="noConversion"/>
  </si>
  <si>
    <t>장준하,방민준</t>
    <phoneticPr fontId="1" type="noConversion"/>
  </si>
  <si>
    <t>한주희,박정은,박은서</t>
    <phoneticPr fontId="1" type="noConversion"/>
  </si>
  <si>
    <t>임예빈</t>
    <phoneticPr fontId="1" type="noConversion"/>
  </si>
  <si>
    <t>차민규,김형민,하지성,도환웅</t>
    <phoneticPr fontId="1" type="noConversion"/>
  </si>
  <si>
    <t>박정인,정혜선</t>
    <phoneticPr fontId="1" type="noConversion"/>
  </si>
  <si>
    <t>방서윤,김민경</t>
    <phoneticPr fontId="1" type="noConversion"/>
  </si>
  <si>
    <t>김하연,김지현,이슬미</t>
    <phoneticPr fontId="1" type="noConversion"/>
  </si>
  <si>
    <t>손정빈,서기석,김용하,손정욱</t>
    <phoneticPr fontId="2" type="noConversion"/>
  </si>
  <si>
    <t xml:space="preserve">김보경,윤서영 </t>
    <phoneticPr fontId="2" type="noConversion"/>
  </si>
  <si>
    <t>옥천초</t>
    <phoneticPr fontId="2" type="noConversion"/>
  </si>
  <si>
    <t>주무학교</t>
    <phoneticPr fontId="1" type="noConversion"/>
  </si>
  <si>
    <t>미육성</t>
    <phoneticPr fontId="1" type="noConversion"/>
  </si>
  <si>
    <t>명호초</t>
    <phoneticPr fontId="1" type="noConversion"/>
  </si>
  <si>
    <t>목정민</t>
    <phoneticPr fontId="1" type="noConversion"/>
  </si>
  <si>
    <t>최유진,김서현,김민서,나보라</t>
    <phoneticPr fontId="2" type="noConversion"/>
  </si>
  <si>
    <t>송예림,강유주,신주영</t>
    <phoneticPr fontId="1" type="noConversion"/>
  </si>
  <si>
    <t>정진석,서영준,반병찬,이신우,윤동민,장민혁,정종현,이승준,
고강희,신훈,김유환,김현진,황승현,김동현,이경원,이준이,
심지훈</t>
    <phoneticPr fontId="1" type="noConversion"/>
  </si>
  <si>
    <t>김세경,김소연,박수빈,정재은,진수민,김성희,김아란,배채원</t>
    <phoneticPr fontId="2" type="noConversion"/>
  </si>
  <si>
    <t>이주현,류혜선,김수민,손윤아,김주리,이명주,이유진,강설아,김아혜,박수빈</t>
    <phoneticPr fontId="2" type="noConversion"/>
  </si>
  <si>
    <t>송성윤,고명찬,김동현,김종욱,김효민</t>
    <phoneticPr fontId="2" type="noConversion"/>
  </si>
  <si>
    <t>김양현,최신비</t>
    <phoneticPr fontId="2" type="noConversion"/>
  </si>
  <si>
    <t>송가희,서서빈,박주은,추소정,백승민,이재은,김민정</t>
    <phoneticPr fontId="2" type="noConversion"/>
  </si>
  <si>
    <t>송정초</t>
    <phoneticPr fontId="2" type="noConversion"/>
  </si>
  <si>
    <t>사직초</t>
    <phoneticPr fontId="2" type="noConversion"/>
  </si>
  <si>
    <t>종목</t>
    <phoneticPr fontId="2" type="noConversion"/>
  </si>
  <si>
    <t>부별</t>
    <phoneticPr fontId="2" type="noConversion"/>
  </si>
  <si>
    <t>육상</t>
    <phoneticPr fontId="2" type="noConversion"/>
  </si>
  <si>
    <t>남유</t>
    <phoneticPr fontId="2" type="noConversion"/>
  </si>
  <si>
    <t>여유</t>
    <phoneticPr fontId="2" type="noConversion"/>
  </si>
  <si>
    <t>충렬초</t>
    <phoneticPr fontId="2" type="noConversion"/>
  </si>
  <si>
    <t>토성초</t>
    <phoneticPr fontId="2" type="noConversion"/>
  </si>
  <si>
    <t>여초</t>
    <phoneticPr fontId="2" type="noConversion"/>
  </si>
  <si>
    <t>동주초</t>
    <phoneticPr fontId="2" type="noConversion"/>
  </si>
  <si>
    <t>성서초</t>
    <phoneticPr fontId="2" type="noConversion"/>
  </si>
  <si>
    <t>용산초</t>
    <phoneticPr fontId="2" type="noConversion"/>
  </si>
  <si>
    <t>여중</t>
    <phoneticPr fontId="2" type="noConversion"/>
  </si>
  <si>
    <t>수영</t>
    <phoneticPr fontId="2" type="noConversion"/>
  </si>
  <si>
    <t>분포초</t>
    <phoneticPr fontId="2" type="noConversion"/>
  </si>
  <si>
    <t>백산초</t>
    <phoneticPr fontId="2" type="noConversion"/>
  </si>
  <si>
    <t>조성빈</t>
    <phoneticPr fontId="2" type="noConversion"/>
  </si>
  <si>
    <t>성동초</t>
    <phoneticPr fontId="2" type="noConversion"/>
  </si>
  <si>
    <t>남문초</t>
    <phoneticPr fontId="2" type="noConversion"/>
  </si>
  <si>
    <t>강지예</t>
    <phoneticPr fontId="2" type="noConversion"/>
  </si>
  <si>
    <t>예원초</t>
    <phoneticPr fontId="2" type="noConversion"/>
  </si>
  <si>
    <t>사직중</t>
    <phoneticPr fontId="2" type="noConversion"/>
  </si>
  <si>
    <t>거제여중</t>
    <phoneticPr fontId="2" type="noConversion"/>
  </si>
  <si>
    <t>장산초</t>
    <phoneticPr fontId="2" type="noConversion"/>
  </si>
  <si>
    <t>소프트볼</t>
    <phoneticPr fontId="2" type="noConversion"/>
  </si>
  <si>
    <t>당평초</t>
    <phoneticPr fontId="2" type="noConversion"/>
  </si>
  <si>
    <t>동천초</t>
    <phoneticPr fontId="2" type="noConversion"/>
  </si>
  <si>
    <t>박세진</t>
    <phoneticPr fontId="2" type="noConversion"/>
  </si>
  <si>
    <t>동래중</t>
    <phoneticPr fontId="2" type="noConversion"/>
  </si>
  <si>
    <t>구서여중</t>
    <phoneticPr fontId="2" type="noConversion"/>
  </si>
  <si>
    <t>정구</t>
    <phoneticPr fontId="2" type="noConversion"/>
  </si>
  <si>
    <t>당리중</t>
    <phoneticPr fontId="2" type="noConversion"/>
  </si>
  <si>
    <t>농구</t>
    <phoneticPr fontId="2" type="noConversion"/>
  </si>
  <si>
    <t>명진초</t>
    <phoneticPr fontId="2" type="noConversion"/>
  </si>
  <si>
    <t>사하초</t>
    <phoneticPr fontId="2" type="noConversion"/>
  </si>
  <si>
    <t>금정중</t>
    <phoneticPr fontId="2" type="noConversion"/>
  </si>
  <si>
    <t>부산여중</t>
    <phoneticPr fontId="2" type="noConversion"/>
  </si>
  <si>
    <t>탁구</t>
    <phoneticPr fontId="2" type="noConversion"/>
  </si>
  <si>
    <t>장온찬</t>
    <phoneticPr fontId="2" type="noConversion"/>
  </si>
  <si>
    <t>부산남중</t>
    <phoneticPr fontId="2" type="noConversion"/>
  </si>
  <si>
    <t>핸드볼</t>
    <phoneticPr fontId="2" type="noConversion"/>
  </si>
  <si>
    <t>성지초</t>
    <phoneticPr fontId="2" type="noConversion"/>
  </si>
  <si>
    <t>재송초</t>
    <phoneticPr fontId="2" type="noConversion"/>
  </si>
  <si>
    <t>만덕중</t>
    <phoneticPr fontId="2" type="noConversion"/>
  </si>
  <si>
    <t>인지중</t>
    <phoneticPr fontId="2" type="noConversion"/>
  </si>
  <si>
    <t>영도중</t>
    <phoneticPr fontId="2" type="noConversion"/>
  </si>
  <si>
    <t>사하중</t>
    <phoneticPr fontId="2" type="noConversion"/>
  </si>
  <si>
    <t>감천중</t>
    <phoneticPr fontId="2" type="noConversion"/>
  </si>
  <si>
    <t>덕포여중</t>
    <phoneticPr fontId="2" type="noConversion"/>
  </si>
  <si>
    <t>괴정초</t>
    <phoneticPr fontId="2" type="noConversion"/>
  </si>
  <si>
    <t>감만중</t>
    <phoneticPr fontId="2" type="noConversion"/>
  </si>
  <si>
    <t>온천중</t>
    <phoneticPr fontId="2" type="noConversion"/>
  </si>
  <si>
    <t>연산중</t>
    <phoneticPr fontId="2" type="noConversion"/>
  </si>
  <si>
    <t>온천초</t>
    <phoneticPr fontId="2" type="noConversion"/>
  </si>
  <si>
    <t>여명중</t>
    <phoneticPr fontId="2" type="noConversion"/>
  </si>
  <si>
    <t>구포중</t>
    <phoneticPr fontId="2" type="noConversion"/>
  </si>
  <si>
    <t>남산중</t>
    <phoneticPr fontId="2" type="noConversion"/>
  </si>
  <si>
    <t>양운중</t>
    <phoneticPr fontId="2" type="noConversion"/>
  </si>
  <si>
    <t>재송여중</t>
    <phoneticPr fontId="2" type="noConversion"/>
  </si>
  <si>
    <t>동백중</t>
    <phoneticPr fontId="2" type="noConversion"/>
  </si>
  <si>
    <t>인지초</t>
    <phoneticPr fontId="2" type="noConversion"/>
  </si>
  <si>
    <t>박성욱,김민찬</t>
    <phoneticPr fontId="2" type="noConversion"/>
  </si>
  <si>
    <t>카누</t>
    <phoneticPr fontId="2" type="noConversion"/>
  </si>
  <si>
    <t>모동중</t>
    <phoneticPr fontId="2" type="noConversion"/>
  </si>
  <si>
    <t>볼링</t>
    <phoneticPr fontId="2" type="noConversion"/>
  </si>
  <si>
    <t>반안중</t>
    <phoneticPr fontId="2" type="noConversion"/>
  </si>
  <si>
    <t>개림중</t>
    <phoneticPr fontId="2" type="noConversion"/>
  </si>
  <si>
    <t>골프</t>
    <phoneticPr fontId="2" type="noConversion"/>
  </si>
  <si>
    <t>해운대중</t>
    <phoneticPr fontId="2" type="noConversion"/>
  </si>
  <si>
    <t>학산여중</t>
    <phoneticPr fontId="2" type="noConversion"/>
  </si>
  <si>
    <t>바둑</t>
    <phoneticPr fontId="2" type="noConversion"/>
  </si>
  <si>
    <t>박수</t>
    <phoneticPr fontId="1" type="noConversion"/>
  </si>
  <si>
    <t>일수</t>
    <phoneticPr fontId="1" type="noConversion"/>
  </si>
  <si>
    <t>간식비</t>
    <phoneticPr fontId="1" type="noConversion"/>
  </si>
  <si>
    <t>교통비</t>
    <phoneticPr fontId="1" type="noConversion"/>
  </si>
  <si>
    <t>숙박비(박)</t>
    <phoneticPr fontId="1" type="noConversion"/>
  </si>
  <si>
    <t>구분</t>
    <phoneticPr fontId="1" type="noConversion"/>
  </si>
  <si>
    <t>합계</t>
    <phoneticPr fontId="1" type="noConversion"/>
  </si>
  <si>
    <t>선발
인원</t>
    <phoneticPr fontId="2" type="noConversion"/>
  </si>
  <si>
    <t>지원금액</t>
    <phoneticPr fontId="1" type="noConversion"/>
  </si>
  <si>
    <t>식대</t>
    <phoneticPr fontId="1" type="noConversion"/>
  </si>
  <si>
    <t>조수민,김아진,박주현,방보람,공민경,정민지,이슬,지은별,진세경,이윤지,김수연</t>
    <phoneticPr fontId="2" type="noConversion"/>
  </si>
  <si>
    <t>김승현(다이빙), 손가은(다이빙)</t>
    <phoneticPr fontId="2" type="noConversion"/>
  </si>
  <si>
    <t>해운대</t>
    <phoneticPr fontId="1" type="noConversion"/>
  </si>
  <si>
    <t>남부</t>
    <phoneticPr fontId="1" type="noConversion"/>
  </si>
  <si>
    <t>동래</t>
    <phoneticPr fontId="1" type="noConversion"/>
  </si>
  <si>
    <t>서부</t>
    <phoneticPr fontId="1" type="noConversion"/>
  </si>
  <si>
    <t>북부</t>
    <phoneticPr fontId="1" type="noConversion"/>
  </si>
  <si>
    <t>해운대</t>
    <phoneticPr fontId="1" type="noConversion"/>
  </si>
  <si>
    <t>육상</t>
    <phoneticPr fontId="1" type="noConversion"/>
  </si>
  <si>
    <t>수영</t>
    <phoneticPr fontId="1" type="noConversion"/>
  </si>
  <si>
    <t>축구</t>
    <phoneticPr fontId="1" type="noConversion"/>
  </si>
  <si>
    <t>소프트볼</t>
    <phoneticPr fontId="1" type="noConversion"/>
  </si>
  <si>
    <t>테니스</t>
    <phoneticPr fontId="1" type="noConversion"/>
  </si>
  <si>
    <t>정구</t>
    <phoneticPr fontId="1" type="noConversion"/>
  </si>
  <si>
    <t>농구</t>
    <phoneticPr fontId="1" type="noConversion"/>
  </si>
  <si>
    <t>배구</t>
    <phoneticPr fontId="1" type="noConversion"/>
  </si>
  <si>
    <t>탁구</t>
    <phoneticPr fontId="1" type="noConversion"/>
  </si>
  <si>
    <t>핸드볼</t>
    <phoneticPr fontId="1" type="noConversion"/>
  </si>
  <si>
    <t>럭비</t>
    <phoneticPr fontId="1" type="noConversion"/>
  </si>
  <si>
    <t>자전거</t>
    <phoneticPr fontId="1" type="noConversion"/>
  </si>
  <si>
    <t>복싱</t>
    <phoneticPr fontId="1" type="noConversion"/>
  </si>
  <si>
    <t>역도</t>
    <phoneticPr fontId="1" type="noConversion"/>
  </si>
  <si>
    <t>씨름</t>
    <phoneticPr fontId="1" type="noConversion"/>
  </si>
  <si>
    <t>유도</t>
    <phoneticPr fontId="1" type="noConversion"/>
  </si>
  <si>
    <t>검도</t>
    <phoneticPr fontId="1" type="noConversion"/>
  </si>
  <si>
    <t>사격</t>
    <phoneticPr fontId="1" type="noConversion"/>
  </si>
  <si>
    <t>체조</t>
    <phoneticPr fontId="1" type="noConversion"/>
  </si>
  <si>
    <t>하키</t>
    <phoneticPr fontId="1" type="noConversion"/>
  </si>
  <si>
    <t>펜싱</t>
    <phoneticPr fontId="1" type="noConversion"/>
  </si>
  <si>
    <t>배드민턴</t>
    <phoneticPr fontId="1" type="noConversion"/>
  </si>
  <si>
    <t>태권도</t>
    <phoneticPr fontId="1" type="noConversion"/>
  </si>
  <si>
    <t>롤러</t>
    <phoneticPr fontId="1" type="noConversion"/>
  </si>
  <si>
    <t>카누</t>
    <phoneticPr fontId="1" type="noConversion"/>
  </si>
  <si>
    <t>조정</t>
    <phoneticPr fontId="1" type="noConversion"/>
  </si>
  <si>
    <t>볼링</t>
    <phoneticPr fontId="1" type="noConversion"/>
  </si>
  <si>
    <t>골프</t>
    <phoneticPr fontId="1" type="noConversion"/>
  </si>
  <si>
    <t>바둑</t>
    <phoneticPr fontId="1" type="noConversion"/>
  </si>
  <si>
    <t>수영(경영)</t>
    <phoneticPr fontId="1" type="noConversion"/>
  </si>
  <si>
    <t>수영(다이빙)</t>
    <phoneticPr fontId="1" type="noConversion"/>
  </si>
  <si>
    <t>배구(초등)</t>
    <phoneticPr fontId="1" type="noConversion"/>
  </si>
  <si>
    <t>배구(중등)</t>
    <phoneticPr fontId="1" type="noConversion"/>
  </si>
  <si>
    <t>양궁(초등)</t>
    <phoneticPr fontId="1" type="noConversion"/>
  </si>
  <si>
    <t>양궁(중등)</t>
    <phoneticPr fontId="1" type="noConversion"/>
  </si>
  <si>
    <t>체조(기계)</t>
    <phoneticPr fontId="1" type="noConversion"/>
  </si>
  <si>
    <t>체조(리듬)</t>
    <phoneticPr fontId="1" type="noConversion"/>
  </si>
  <si>
    <t>체조(에어)</t>
    <phoneticPr fontId="1" type="noConversion"/>
  </si>
  <si>
    <t>추가지원분
(각부주무
각부임원)</t>
    <phoneticPr fontId="1" type="noConversion"/>
  </si>
  <si>
    <t>수영</t>
    <phoneticPr fontId="2" type="noConversion"/>
  </si>
  <si>
    <t>남초</t>
    <phoneticPr fontId="2" type="noConversion"/>
  </si>
  <si>
    <t>북부</t>
    <phoneticPr fontId="1" type="noConversion"/>
  </si>
  <si>
    <t>용수초</t>
    <phoneticPr fontId="2" type="noConversion"/>
  </si>
  <si>
    <t>심승리,권희원</t>
    <phoneticPr fontId="2" type="noConversion"/>
  </si>
  <si>
    <t>동래</t>
    <phoneticPr fontId="1" type="noConversion"/>
  </si>
  <si>
    <t>사직초</t>
    <phoneticPr fontId="2" type="noConversion"/>
  </si>
  <si>
    <t>김민재(다이빙)</t>
    <phoneticPr fontId="2" type="noConversion"/>
  </si>
  <si>
    <t>여초</t>
    <phoneticPr fontId="2" type="noConversion"/>
  </si>
  <si>
    <t>예원초</t>
    <phoneticPr fontId="2" type="noConversion"/>
  </si>
  <si>
    <t>이다인</t>
    <phoneticPr fontId="2" type="noConversion"/>
  </si>
  <si>
    <t>안남초</t>
    <phoneticPr fontId="2" type="noConversion"/>
  </si>
  <si>
    <t>김지현</t>
    <phoneticPr fontId="2" type="noConversion"/>
  </si>
  <si>
    <t>미육성</t>
    <phoneticPr fontId="1" type="noConversion"/>
  </si>
  <si>
    <t>최수빈</t>
    <phoneticPr fontId="2" type="noConversion"/>
  </si>
  <si>
    <t>백산초</t>
    <phoneticPr fontId="2" type="noConversion"/>
  </si>
  <si>
    <t>권도연,전희서,이송은</t>
    <phoneticPr fontId="2" type="noConversion"/>
  </si>
  <si>
    <t>서부</t>
    <phoneticPr fontId="1" type="noConversion"/>
  </si>
  <si>
    <t>중리초</t>
    <phoneticPr fontId="2" type="noConversion"/>
  </si>
  <si>
    <t>김태연</t>
    <phoneticPr fontId="2" type="noConversion"/>
  </si>
  <si>
    <t>해운대</t>
    <phoneticPr fontId="1" type="noConversion"/>
  </si>
  <si>
    <t>민락초</t>
    <phoneticPr fontId="2" type="noConversion"/>
  </si>
  <si>
    <t>조연우</t>
    <phoneticPr fontId="2" type="noConversion"/>
  </si>
  <si>
    <t>윤영인(다이빙)</t>
    <phoneticPr fontId="2" type="noConversion"/>
  </si>
  <si>
    <t>남중</t>
    <phoneticPr fontId="2" type="noConversion"/>
  </si>
  <si>
    <t>부산체중</t>
    <phoneticPr fontId="2" type="noConversion"/>
  </si>
  <si>
    <t>이제훈</t>
    <phoneticPr fontId="2" type="noConversion"/>
  </si>
  <si>
    <t>남부</t>
    <phoneticPr fontId="1" type="noConversion"/>
  </si>
  <si>
    <t>초연중</t>
    <phoneticPr fontId="2" type="noConversion"/>
  </si>
  <si>
    <t>우지훈,조현우</t>
    <phoneticPr fontId="2" type="noConversion"/>
  </si>
  <si>
    <t>내성중</t>
    <phoneticPr fontId="2" type="noConversion"/>
  </si>
  <si>
    <t>신정호,임영택</t>
    <phoneticPr fontId="2" type="noConversion"/>
  </si>
  <si>
    <t>화명중</t>
    <phoneticPr fontId="2" type="noConversion"/>
  </si>
  <si>
    <t>권희준,강동현,김현석,권희용,심우승,김영현,전상빈</t>
    <phoneticPr fontId="2" type="noConversion"/>
  </si>
  <si>
    <t>센텀중</t>
    <phoneticPr fontId="2" type="noConversion"/>
  </si>
  <si>
    <t>황영준</t>
    <phoneticPr fontId="2" type="noConversion"/>
  </si>
  <si>
    <t>분포중</t>
    <phoneticPr fontId="2" type="noConversion"/>
  </si>
  <si>
    <t>서광재,조규현,이영민</t>
    <phoneticPr fontId="2" type="noConversion"/>
  </si>
  <si>
    <t>거성중</t>
    <phoneticPr fontId="2" type="noConversion"/>
  </si>
  <si>
    <t>양지성</t>
    <phoneticPr fontId="2" type="noConversion"/>
  </si>
  <si>
    <t>사직중</t>
    <phoneticPr fontId="2" type="noConversion"/>
  </si>
  <si>
    <t>김상우(다이빙), 김준수(다이빙)</t>
    <phoneticPr fontId="2" type="noConversion"/>
  </si>
  <si>
    <t>주무학교</t>
    <phoneticPr fontId="1" type="noConversion"/>
  </si>
  <si>
    <t>여중</t>
    <phoneticPr fontId="2" type="noConversion"/>
  </si>
  <si>
    <t>부산체중</t>
    <phoneticPr fontId="1" type="noConversion"/>
  </si>
  <si>
    <t>김희진,박정은,안유진</t>
    <phoneticPr fontId="2" type="noConversion"/>
  </si>
  <si>
    <t>구수정</t>
    <phoneticPr fontId="2" type="noConversion"/>
  </si>
  <si>
    <t>최명빈</t>
    <phoneticPr fontId="2" type="noConversion"/>
  </si>
  <si>
    <t>거제여중</t>
    <phoneticPr fontId="2" type="noConversion"/>
  </si>
  <si>
    <t>최은영,손하늘</t>
    <phoneticPr fontId="2" type="noConversion"/>
  </si>
  <si>
    <t>제46회 전국소년체육대회</t>
  </si>
  <si>
    <t>본부임원 및 경기임원 현황</t>
  </si>
  <si>
    <t>시도</t>
  </si>
  <si>
    <t>본부임원</t>
  </si>
  <si>
    <t>각부 감독</t>
  </si>
  <si>
    <t>각부 주무</t>
  </si>
  <si>
    <t>각부 경기임원</t>
  </si>
  <si>
    <t>경기임원</t>
  </si>
  <si>
    <t>계</t>
  </si>
  <si>
    <t>부산</t>
  </si>
  <si>
    <t>【 합 계 】</t>
  </si>
  <si>
    <t>중복자</t>
    <phoneticPr fontId="1" type="noConversion"/>
  </si>
  <si>
    <t>이영길,조민호,이동우,박현수</t>
    <phoneticPr fontId="1" type="noConversion"/>
  </si>
  <si>
    <t xml:space="preserve">제46회 소년체육대회 출전선수별 출전비 현황 </t>
    <phoneticPr fontId="1" type="noConversion"/>
  </si>
  <si>
    <t>지원금액
(총괄)</t>
    <phoneticPr fontId="1" type="noConversion"/>
  </si>
  <si>
    <t>각부임원(각부 주무1명, 각부 경기임원 1명만 지원)</t>
    <phoneticPr fontId="1" type="noConversion"/>
  </si>
  <si>
    <t>경기임원(학교 감독,코치)</t>
    <phoneticPr fontId="1" type="noConversion"/>
  </si>
  <si>
    <t xml:space="preserve">제46회 전국소년체육대회 부별 출전비 예산현황 </t>
  </si>
  <si>
    <t>연번</t>
  </si>
  <si>
    <t>종목</t>
  </si>
  <si>
    <t>남초(선수)</t>
  </si>
  <si>
    <t>남중(선수)</t>
  </si>
  <si>
    <t>여초(선수)</t>
  </si>
  <si>
    <t>여중(선수)</t>
  </si>
  <si>
    <t xml:space="preserve">추가지원금 </t>
  </si>
  <si>
    <t>감독,코치</t>
  </si>
  <si>
    <t>총     계</t>
  </si>
  <si>
    <t>육상(선     수)</t>
  </si>
  <si>
    <t>육상(트랙임원)</t>
  </si>
  <si>
    <t>육상(필드임원)</t>
  </si>
  <si>
    <t>수영(경영-감독/코치)</t>
  </si>
  <si>
    <t>축구(선수)</t>
  </si>
  <si>
    <t>축구(감독/코치)</t>
  </si>
  <si>
    <t>야구(선수)</t>
  </si>
  <si>
    <t>야구(감독/코치)</t>
  </si>
  <si>
    <t>소프트볼(선수)</t>
  </si>
  <si>
    <t>소프트볼(감독/코치)</t>
  </si>
  <si>
    <t>테니스(선수)</t>
  </si>
  <si>
    <t>테니스(감독/코치)</t>
  </si>
  <si>
    <t>정구(선수)</t>
  </si>
  <si>
    <t>정구(감독/코치)</t>
  </si>
  <si>
    <t>농구(선수)</t>
  </si>
  <si>
    <t>농구(감독/코치)</t>
  </si>
  <si>
    <t>배구(선수)</t>
  </si>
  <si>
    <t>배구(감독/코치)</t>
  </si>
  <si>
    <t>탁구(선수)</t>
  </si>
  <si>
    <t>탁구(감독/코치)</t>
  </si>
  <si>
    <t>핸드볼(선수)</t>
  </si>
  <si>
    <t>핸드볼(감독/코치)</t>
  </si>
  <si>
    <t>럭비(선수)</t>
  </si>
  <si>
    <t>럭비(감독/코치)</t>
  </si>
  <si>
    <t>자전거(선수)</t>
  </si>
  <si>
    <t>자전거(감독/코치)</t>
  </si>
  <si>
    <t>복싱(선수)</t>
  </si>
  <si>
    <t>복싱(감독/코치)</t>
  </si>
  <si>
    <t>레슬링(선수)</t>
  </si>
  <si>
    <t>레슬링(감독/코치)</t>
  </si>
  <si>
    <t>역도(선수)</t>
  </si>
  <si>
    <t>역도(감독/코치)</t>
  </si>
  <si>
    <t>씨름(선수)</t>
  </si>
  <si>
    <t>씨름(감독/코치)</t>
  </si>
  <si>
    <t>유도(선수)</t>
  </si>
  <si>
    <t>유도(감독/코치)</t>
  </si>
  <si>
    <t>검도(선수)</t>
  </si>
  <si>
    <t>검도(감독/코치)</t>
  </si>
  <si>
    <t>양궁(선수)</t>
  </si>
  <si>
    <t>양궁(감독/코치)</t>
  </si>
  <si>
    <t>사격(선수)</t>
  </si>
  <si>
    <t>사격(감독/코치)</t>
  </si>
  <si>
    <t>체조(기계-선수)</t>
  </si>
  <si>
    <t>체조(기계-감독/코치)</t>
  </si>
  <si>
    <t>체조(리듬-선수)</t>
  </si>
  <si>
    <t>체조(리듬-감독/코치)</t>
  </si>
  <si>
    <t>체조(에어로빅-선수)</t>
  </si>
  <si>
    <t>체조(에어로빅-감독/코치)</t>
  </si>
  <si>
    <t>하키(선수)</t>
  </si>
  <si>
    <t>하키(감독/코치)</t>
  </si>
  <si>
    <t>펜싱(E) 선수</t>
  </si>
  <si>
    <t>펜싱(E)-감독/코치</t>
  </si>
  <si>
    <t>펜싱(F)-선수</t>
  </si>
  <si>
    <t>펜싱(F)-감독/코치</t>
  </si>
  <si>
    <t>펜싱(S)-선수</t>
  </si>
  <si>
    <t>펜싱(S)-감독/코치</t>
  </si>
  <si>
    <t>배드민턴(선수)</t>
  </si>
  <si>
    <t>배드민턴(감독/코치)</t>
  </si>
  <si>
    <t>태권도(선수)</t>
  </si>
  <si>
    <t>태권도(감독/코치)</t>
  </si>
  <si>
    <t>근대3종(선수)</t>
  </si>
  <si>
    <t>근대3종(감독/코치)</t>
  </si>
  <si>
    <t>롤러(선수)</t>
  </si>
  <si>
    <t>롤러(감독/코치)</t>
  </si>
  <si>
    <t>카누(선수)</t>
  </si>
  <si>
    <t>카누(감독/코치)</t>
  </si>
  <si>
    <t>조정(선수)</t>
  </si>
  <si>
    <t>조정(감독/코치)</t>
  </si>
  <si>
    <t>볼링(선수)</t>
  </si>
  <si>
    <t>볼링(감독/코치)</t>
  </si>
  <si>
    <t>세일링(선수)</t>
  </si>
  <si>
    <t>세일링(감독/코치)</t>
  </si>
  <si>
    <t>골프(선수)</t>
  </si>
  <si>
    <t>골프(감독/코치)</t>
  </si>
  <si>
    <t>바둑(선수)</t>
  </si>
  <si>
    <t>바둑(감독/코치)</t>
  </si>
  <si>
    <t>각부주무/경기임원(2명)</t>
    <phoneticPr fontId="1" type="noConversion"/>
  </si>
  <si>
    <t>수영(다이빙-감독/코치)</t>
    <phoneticPr fontId="1" type="noConversion"/>
  </si>
  <si>
    <t>수영(경영)</t>
    <phoneticPr fontId="1" type="noConversion"/>
  </si>
  <si>
    <t>수영(다이빙)</t>
    <phoneticPr fontId="1" type="noConversion"/>
  </si>
  <si>
    <t>인원</t>
    <phoneticPr fontId="1" type="noConversion"/>
  </si>
  <si>
    <t>인원</t>
    <phoneticPr fontId="1" type="noConversion"/>
  </si>
  <si>
    <t>계</t>
    <phoneticPr fontId="1" type="noConversion"/>
  </si>
  <si>
    <t>1인당
지원액</t>
    <phoneticPr fontId="1" type="noConversion"/>
  </si>
  <si>
    <t>일박수</t>
    <phoneticPr fontId="1" type="noConversion"/>
  </si>
  <si>
    <t>2박3일</t>
    <phoneticPr fontId="1" type="noConversion"/>
  </si>
  <si>
    <t>지원금액</t>
    <phoneticPr fontId="1" type="noConversion"/>
  </si>
  <si>
    <t>4박5일</t>
    <phoneticPr fontId="1" type="noConversion"/>
  </si>
  <si>
    <t>5박6일</t>
    <phoneticPr fontId="1" type="noConversion"/>
  </si>
  <si>
    <t>3박4일</t>
    <phoneticPr fontId="1" type="noConversion"/>
  </si>
  <si>
    <t>1박2일</t>
    <phoneticPr fontId="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</si>
</sst>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4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b/>
      <sz val="16"/>
      <color rgb="FF000000"/>
      <name val="맑은 고딕"/>
      <family val="3"/>
      <charset val="129"/>
      <scheme val="major"/>
    </font>
    <font>
      <sz val="24"/>
      <color theme="1"/>
      <name val="HY헤드라인M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20" applyNumberFormat="0" applyAlignment="0" applyProtection="0">
      <alignment vertical="center"/>
    </xf>
    <xf numFmtId="0" fontId="19" fillId="24" borderId="21" applyNumberFormat="0" applyAlignment="0" applyProtection="0">
      <alignment vertical="center"/>
    </xf>
    <xf numFmtId="0" fontId="20" fillId="24" borderId="20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25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2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3" borderId="0" xfId="0" applyFont="1" applyFill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/>
    </xf>
    <xf numFmtId="0" fontId="4" fillId="0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41" fontId="4" fillId="0" borderId="0" xfId="0" applyNumberFormat="1" applyFont="1">
      <alignment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1" fontId="3" fillId="5" borderId="2" xfId="0" applyNumberFormat="1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 applyProtection="1">
      <alignment horizontal="center" vertical="center"/>
      <protection locked="0"/>
    </xf>
    <xf numFmtId="41" fontId="4" fillId="5" borderId="0" xfId="0" applyNumberFormat="1" applyFont="1" applyFill="1" applyBorder="1">
      <alignment vertical="center"/>
    </xf>
    <xf numFmtId="41" fontId="3" fillId="13" borderId="2" xfId="0" applyNumberFormat="1" applyFont="1" applyFill="1" applyBorder="1" applyAlignment="1">
      <alignment horizontal="center" vertical="center" shrinkToFit="1"/>
    </xf>
    <xf numFmtId="41" fontId="4" fillId="13" borderId="2" xfId="1" applyNumberFormat="1" applyFont="1" applyFill="1" applyBorder="1" applyAlignment="1">
      <alignment horizontal="center" vertical="center" shrinkToFit="1"/>
    </xf>
    <xf numFmtId="41" fontId="4" fillId="13" borderId="1" xfId="1" applyNumberFormat="1" applyFont="1" applyFill="1" applyBorder="1" applyAlignment="1">
      <alignment horizontal="center" vertical="center" shrinkToFit="1"/>
    </xf>
    <xf numFmtId="0" fontId="4" fillId="15" borderId="1" xfId="0" applyFont="1" applyFill="1" applyBorder="1" applyAlignment="1">
      <alignment horizontal="center" vertical="center"/>
    </xf>
    <xf numFmtId="41" fontId="4" fillId="15" borderId="6" xfId="1" applyNumberFormat="1" applyFont="1" applyFill="1" applyBorder="1" applyAlignment="1">
      <alignment horizontal="center" vertical="center" shrinkToFit="1"/>
    </xf>
    <xf numFmtId="41" fontId="4" fillId="15" borderId="3" xfId="1" applyNumberFormat="1" applyFont="1" applyFill="1" applyBorder="1" applyAlignment="1">
      <alignment horizontal="center" vertical="center" shrinkToFit="1"/>
    </xf>
    <xf numFmtId="41" fontId="4" fillId="0" borderId="1" xfId="0" applyNumberFormat="1" applyFont="1" applyBorder="1">
      <alignment vertical="center"/>
    </xf>
    <xf numFmtId="0" fontId="4" fillId="12" borderId="1" xfId="0" applyFont="1" applyFill="1" applyBorder="1" applyAlignment="1">
      <alignment horizontal="center" vertical="center"/>
    </xf>
    <xf numFmtId="41" fontId="4" fillId="12" borderId="1" xfId="1" applyNumberFormat="1" applyFont="1" applyFill="1" applyBorder="1" applyAlignment="1">
      <alignment horizontal="center" vertical="center" shrinkToFit="1"/>
    </xf>
    <xf numFmtId="41" fontId="4" fillId="12" borderId="1" xfId="0" applyNumberFormat="1" applyFont="1" applyFill="1" applyBorder="1">
      <alignment vertical="center"/>
    </xf>
    <xf numFmtId="41" fontId="4" fillId="11" borderId="6" xfId="1" applyNumberFormat="1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41" fontId="4" fillId="12" borderId="2" xfId="1" applyNumberFormat="1" applyFont="1" applyFill="1" applyBorder="1" applyAlignment="1">
      <alignment horizontal="center" vertical="center" shrinkToFit="1"/>
    </xf>
    <xf numFmtId="41" fontId="4" fillId="12" borderId="2" xfId="0" applyNumberFormat="1" applyFont="1" applyFill="1" applyBorder="1">
      <alignment vertical="center"/>
    </xf>
    <xf numFmtId="41" fontId="4" fillId="13" borderId="8" xfId="1" applyNumberFormat="1" applyFont="1" applyFill="1" applyBorder="1" applyAlignment="1">
      <alignment horizontal="center" vertical="center" shrinkToFit="1"/>
    </xf>
    <xf numFmtId="41" fontId="4" fillId="15" borderId="10" xfId="1" applyNumberFormat="1" applyFont="1" applyFill="1" applyBorder="1" applyAlignment="1">
      <alignment horizontal="center" vertical="center" shrinkToFit="1"/>
    </xf>
    <xf numFmtId="41" fontId="4" fillId="12" borderId="8" xfId="1" applyNumberFormat="1" applyFont="1" applyFill="1" applyBorder="1" applyAlignment="1">
      <alignment horizontal="center" vertical="center" shrinkToFit="1"/>
    </xf>
    <xf numFmtId="41" fontId="4" fillId="11" borderId="7" xfId="1" applyNumberFormat="1" applyFont="1" applyFill="1" applyBorder="1" applyAlignment="1">
      <alignment horizontal="center" vertical="center" shrinkToFit="1"/>
    </xf>
    <xf numFmtId="41" fontId="4" fillId="0" borderId="11" xfId="0" applyNumberFormat="1" applyFont="1" applyBorder="1">
      <alignment vertical="center"/>
    </xf>
    <xf numFmtId="41" fontId="3" fillId="5" borderId="8" xfId="0" applyNumberFormat="1" applyFont="1" applyFill="1" applyBorder="1" applyAlignment="1">
      <alignment horizontal="center" vertical="center"/>
    </xf>
    <xf numFmtId="41" fontId="3" fillId="13" borderId="4" xfId="0" applyNumberFormat="1" applyFont="1" applyFill="1" applyBorder="1" applyAlignment="1">
      <alignment horizontal="center" vertical="center" shrinkToFit="1"/>
    </xf>
    <xf numFmtId="41" fontId="3" fillId="13" borderId="1" xfId="0" applyNumberFormat="1" applyFont="1" applyFill="1" applyBorder="1" applyAlignment="1">
      <alignment horizontal="center" vertical="center" shrinkToFit="1"/>
    </xf>
    <xf numFmtId="41" fontId="4" fillId="13" borderId="1" xfId="0" applyNumberFormat="1" applyFont="1" applyFill="1" applyBorder="1">
      <alignment vertical="center"/>
    </xf>
    <xf numFmtId="41" fontId="4" fillId="15" borderId="1" xfId="1" applyNumberFormat="1" applyFont="1" applyFill="1" applyBorder="1" applyAlignment="1">
      <alignment horizontal="center" vertical="center" shrinkToFit="1"/>
    </xf>
    <xf numFmtId="41" fontId="4" fillId="15" borderId="1" xfId="0" applyNumberFormat="1" applyFont="1" applyFill="1" applyBorder="1">
      <alignment vertical="center"/>
    </xf>
    <xf numFmtId="41" fontId="4" fillId="13" borderId="2" xfId="0" applyNumberFormat="1" applyFont="1" applyFill="1" applyBorder="1">
      <alignment vertical="center"/>
    </xf>
    <xf numFmtId="41" fontId="4" fillId="15" borderId="2" xfId="1" applyNumberFormat="1" applyFont="1" applyFill="1" applyBorder="1" applyAlignment="1">
      <alignment horizontal="center" vertical="center" shrinkToFit="1"/>
    </xf>
    <xf numFmtId="41" fontId="4" fillId="15" borderId="2" xfId="0" applyNumberFormat="1" applyFont="1" applyFill="1" applyBorder="1">
      <alignment vertical="center"/>
    </xf>
    <xf numFmtId="41" fontId="3" fillId="13" borderId="8" xfId="0" applyNumberFormat="1" applyFont="1" applyFill="1" applyBorder="1" applyAlignment="1">
      <alignment horizontal="center" vertical="center" shrinkToFit="1"/>
    </xf>
    <xf numFmtId="41" fontId="4" fillId="13" borderId="4" xfId="0" applyNumberFormat="1" applyFont="1" applyFill="1" applyBorder="1">
      <alignment vertical="center"/>
    </xf>
    <xf numFmtId="41" fontId="4" fillId="15" borderId="4" xfId="1" applyNumberFormat="1" applyFont="1" applyFill="1" applyBorder="1" applyAlignment="1">
      <alignment horizontal="center" vertical="center" shrinkToFit="1"/>
    </xf>
    <xf numFmtId="41" fontId="4" fillId="15" borderId="4" xfId="0" applyNumberFormat="1" applyFont="1" applyFill="1" applyBorder="1">
      <alignment vertical="center"/>
    </xf>
    <xf numFmtId="41" fontId="4" fillId="12" borderId="4" xfId="1" applyNumberFormat="1" applyFont="1" applyFill="1" applyBorder="1" applyAlignment="1">
      <alignment horizontal="center" vertical="center" shrinkToFit="1"/>
    </xf>
    <xf numFmtId="41" fontId="4" fillId="12" borderId="4" xfId="0" applyNumberFormat="1" applyFont="1" applyFill="1" applyBorder="1">
      <alignment vertical="center"/>
    </xf>
    <xf numFmtId="41" fontId="4" fillId="11" borderId="5" xfId="1" applyNumberFormat="1" applyFont="1" applyFill="1" applyBorder="1" applyAlignment="1">
      <alignment horizontal="center" vertical="center" shrinkToFit="1"/>
    </xf>
    <xf numFmtId="41" fontId="4" fillId="11" borderId="1" xfId="1" applyNumberFormat="1" applyFont="1" applyFill="1" applyBorder="1" applyAlignment="1">
      <alignment horizontal="center" vertical="center" shrinkToFit="1"/>
    </xf>
    <xf numFmtId="41" fontId="4" fillId="11" borderId="2" xfId="1" applyNumberFormat="1" applyFont="1" applyFill="1" applyBorder="1" applyAlignment="1">
      <alignment horizontal="center" vertical="center" shrinkToFit="1"/>
    </xf>
    <xf numFmtId="41" fontId="4" fillId="0" borderId="2" xfId="0" applyNumberFormat="1" applyFont="1" applyBorder="1">
      <alignment vertical="center"/>
    </xf>
    <xf numFmtId="0" fontId="3" fillId="5" borderId="8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left" vertical="center"/>
    </xf>
    <xf numFmtId="41" fontId="4" fillId="13" borderId="8" xfId="0" applyNumberFormat="1" applyFont="1" applyFill="1" applyBorder="1">
      <alignment vertical="center"/>
    </xf>
    <xf numFmtId="41" fontId="4" fillId="15" borderId="8" xfId="1" applyNumberFormat="1" applyFont="1" applyFill="1" applyBorder="1" applyAlignment="1">
      <alignment horizontal="center" vertical="center" shrinkToFit="1"/>
    </xf>
    <xf numFmtId="41" fontId="4" fillId="15" borderId="8" xfId="0" applyNumberFormat="1" applyFont="1" applyFill="1" applyBorder="1">
      <alignment vertical="center"/>
    </xf>
    <xf numFmtId="41" fontId="4" fillId="12" borderId="8" xfId="0" applyNumberFormat="1" applyFont="1" applyFill="1" applyBorder="1">
      <alignment vertical="center"/>
    </xf>
    <xf numFmtId="41" fontId="4" fillId="11" borderId="8" xfId="1" applyNumberFormat="1" applyFont="1" applyFill="1" applyBorder="1" applyAlignment="1">
      <alignment horizontal="center" vertical="center" shrinkToFit="1"/>
    </xf>
    <xf numFmtId="41" fontId="4" fillId="0" borderId="8" xfId="0" applyNumberFormat="1" applyFont="1" applyBorder="1">
      <alignment vertical="center"/>
    </xf>
    <xf numFmtId="41" fontId="4" fillId="13" borderId="9" xfId="0" applyNumberFormat="1" applyFont="1" applyFill="1" applyBorder="1">
      <alignment vertical="center"/>
    </xf>
    <xf numFmtId="41" fontId="4" fillId="15" borderId="9" xfId="0" applyNumberFormat="1" applyFont="1" applyFill="1" applyBorder="1">
      <alignment vertical="center"/>
    </xf>
    <xf numFmtId="41" fontId="4" fillId="12" borderId="9" xfId="0" applyNumberFormat="1" applyFont="1" applyFill="1" applyBorder="1">
      <alignment vertical="center"/>
    </xf>
    <xf numFmtId="41" fontId="4" fillId="0" borderId="0" xfId="0" applyNumberFormat="1" applyFont="1" applyBorder="1">
      <alignment vertical="center"/>
    </xf>
    <xf numFmtId="41" fontId="4" fillId="13" borderId="12" xfId="1" applyNumberFormat="1" applyFont="1" applyFill="1" applyBorder="1" applyAlignment="1">
      <alignment horizontal="center" vertical="center" shrinkToFit="1"/>
    </xf>
    <xf numFmtId="41" fontId="4" fillId="15" borderId="13" xfId="1" applyNumberFormat="1" applyFont="1" applyFill="1" applyBorder="1" applyAlignment="1">
      <alignment horizontal="center" vertical="center" shrinkToFit="1"/>
    </xf>
    <xf numFmtId="0" fontId="3" fillId="8" borderId="12" xfId="0" applyFont="1" applyFill="1" applyBorder="1" applyAlignment="1">
      <alignment horizontal="center" vertical="center" shrinkToFit="1"/>
    </xf>
    <xf numFmtId="41" fontId="3" fillId="0" borderId="2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0" fontId="3" fillId="8" borderId="2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4" fillId="5" borderId="8" xfId="0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shrinkToFit="1"/>
    </xf>
    <xf numFmtId="41" fontId="4" fillId="5" borderId="2" xfId="0" applyNumberFormat="1" applyFont="1" applyFill="1" applyBorder="1">
      <alignment vertical="center"/>
    </xf>
    <xf numFmtId="0" fontId="3" fillId="5" borderId="8" xfId="0" applyFont="1" applyFill="1" applyBorder="1" applyAlignment="1">
      <alignment horizontal="left" vertical="center" wrapText="1" shrinkToFit="1"/>
    </xf>
    <xf numFmtId="41" fontId="4" fillId="5" borderId="8" xfId="0" applyNumberFormat="1" applyFont="1" applyFill="1" applyBorder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left" vertical="center" wrapText="1" shrinkToFit="1"/>
    </xf>
    <xf numFmtId="0" fontId="4" fillId="5" borderId="14" xfId="0" applyFont="1" applyFill="1" applyBorder="1">
      <alignment vertical="center"/>
    </xf>
    <xf numFmtId="41" fontId="3" fillId="13" borderId="14" xfId="0" applyNumberFormat="1" applyFont="1" applyFill="1" applyBorder="1" applyAlignment="1">
      <alignment horizontal="center" vertical="center" shrinkToFit="1"/>
    </xf>
    <xf numFmtId="41" fontId="4" fillId="13" borderId="14" xfId="0" applyNumberFormat="1" applyFont="1" applyFill="1" applyBorder="1">
      <alignment vertical="center"/>
    </xf>
    <xf numFmtId="41" fontId="4" fillId="15" borderId="14" xfId="1" applyNumberFormat="1" applyFont="1" applyFill="1" applyBorder="1" applyAlignment="1">
      <alignment horizontal="center" vertical="center" shrinkToFit="1"/>
    </xf>
    <xf numFmtId="41" fontId="4" fillId="15" borderId="14" xfId="0" applyNumberFormat="1" applyFont="1" applyFill="1" applyBorder="1">
      <alignment vertical="center"/>
    </xf>
    <xf numFmtId="41" fontId="4" fillId="12" borderId="14" xfId="1" applyNumberFormat="1" applyFont="1" applyFill="1" applyBorder="1" applyAlignment="1">
      <alignment horizontal="center" vertical="center" shrinkToFit="1"/>
    </xf>
    <xf numFmtId="41" fontId="4" fillId="12" borderId="14" xfId="0" applyNumberFormat="1" applyFont="1" applyFill="1" applyBorder="1">
      <alignment vertical="center"/>
    </xf>
    <xf numFmtId="41" fontId="4" fillId="11" borderId="14" xfId="1" applyNumberFormat="1" applyFont="1" applyFill="1" applyBorder="1" applyAlignment="1">
      <alignment horizontal="center" vertical="center" shrinkToFit="1"/>
    </xf>
    <xf numFmtId="41" fontId="4" fillId="0" borderId="14" xfId="0" applyNumberFormat="1" applyFont="1" applyBorder="1">
      <alignment vertical="center"/>
    </xf>
    <xf numFmtId="41" fontId="3" fillId="5" borderId="14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>
      <alignment vertical="center"/>
    </xf>
    <xf numFmtId="41" fontId="3" fillId="13" borderId="15" xfId="0" applyNumberFormat="1" applyFont="1" applyFill="1" applyBorder="1" applyAlignment="1">
      <alignment horizontal="center" vertical="center" shrinkToFit="1"/>
    </xf>
    <xf numFmtId="41" fontId="4" fillId="13" borderId="15" xfId="0" applyNumberFormat="1" applyFont="1" applyFill="1" applyBorder="1">
      <alignment vertical="center"/>
    </xf>
    <xf numFmtId="41" fontId="4" fillId="15" borderId="15" xfId="1" applyNumberFormat="1" applyFont="1" applyFill="1" applyBorder="1" applyAlignment="1">
      <alignment horizontal="center" vertical="center" shrinkToFit="1"/>
    </xf>
    <xf numFmtId="41" fontId="4" fillId="15" borderId="15" xfId="0" applyNumberFormat="1" applyFont="1" applyFill="1" applyBorder="1">
      <alignment vertical="center"/>
    </xf>
    <xf numFmtId="41" fontId="4" fillId="12" borderId="15" xfId="1" applyNumberFormat="1" applyFont="1" applyFill="1" applyBorder="1" applyAlignment="1">
      <alignment horizontal="center" vertical="center" shrinkToFit="1"/>
    </xf>
    <xf numFmtId="41" fontId="4" fillId="12" borderId="15" xfId="0" applyNumberFormat="1" applyFont="1" applyFill="1" applyBorder="1">
      <alignment vertical="center"/>
    </xf>
    <xf numFmtId="41" fontId="4" fillId="11" borderId="15" xfId="1" applyNumberFormat="1" applyFont="1" applyFill="1" applyBorder="1" applyAlignment="1">
      <alignment horizontal="center" vertical="center" shrinkToFit="1"/>
    </xf>
    <xf numFmtId="41" fontId="4" fillId="0" borderId="15" xfId="0" applyNumberFormat="1" applyFont="1" applyBorder="1">
      <alignment vertical="center"/>
    </xf>
    <xf numFmtId="41" fontId="3" fillId="5" borderId="1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41" fontId="3" fillId="5" borderId="2" xfId="0" applyNumberFormat="1" applyFont="1" applyFill="1" applyBorder="1" applyAlignment="1">
      <alignment horizontal="center" vertical="center" shrinkToFit="1"/>
    </xf>
    <xf numFmtId="41" fontId="4" fillId="5" borderId="2" xfId="1" applyNumberFormat="1" applyFont="1" applyFill="1" applyBorder="1" applyAlignment="1">
      <alignment horizontal="center" vertical="center" shrinkToFit="1"/>
    </xf>
    <xf numFmtId="41" fontId="4" fillId="5" borderId="0" xfId="0" applyNumberFormat="1" applyFont="1" applyFill="1">
      <alignment vertical="center"/>
    </xf>
    <xf numFmtId="41" fontId="3" fillId="5" borderId="8" xfId="0" applyNumberFormat="1" applyFont="1" applyFill="1" applyBorder="1" applyAlignment="1">
      <alignment horizontal="center" vertical="center" shrinkToFit="1"/>
    </xf>
    <xf numFmtId="41" fontId="4" fillId="5" borderId="8" xfId="1" applyNumberFormat="1" applyFont="1" applyFill="1" applyBorder="1" applyAlignment="1">
      <alignment horizontal="center" vertical="center" shrinkToFit="1"/>
    </xf>
    <xf numFmtId="41" fontId="4" fillId="8" borderId="1" xfId="0" applyNumberFormat="1" applyFont="1" applyFill="1" applyBorder="1">
      <alignment vertical="center"/>
    </xf>
    <xf numFmtId="41" fontId="4" fillId="17" borderId="1" xfId="0" applyNumberFormat="1" applyFont="1" applyFill="1" applyBorder="1">
      <alignment vertical="center"/>
    </xf>
    <xf numFmtId="41" fontId="4" fillId="9" borderId="1" xfId="0" applyNumberFormat="1" applyFont="1" applyFill="1" applyBorder="1">
      <alignment vertical="center"/>
    </xf>
    <xf numFmtId="41" fontId="4" fillId="16" borderId="1" xfId="0" applyNumberFormat="1" applyFont="1" applyFill="1" applyBorder="1">
      <alignment vertical="center"/>
    </xf>
    <xf numFmtId="41" fontId="4" fillId="11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41" fontId="4" fillId="10" borderId="1" xfId="0" applyNumberFormat="1" applyFont="1" applyFill="1" applyBorder="1">
      <alignment vertical="center"/>
    </xf>
    <xf numFmtId="41" fontId="4" fillId="14" borderId="1" xfId="0" applyNumberFormat="1" applyFont="1" applyFill="1" applyBorder="1">
      <alignment vertical="center"/>
    </xf>
    <xf numFmtId="41" fontId="4" fillId="18" borderId="1" xfId="0" applyNumberFormat="1" applyFont="1" applyFill="1" applyBorder="1">
      <alignment vertical="center"/>
    </xf>
    <xf numFmtId="41" fontId="4" fillId="2" borderId="8" xfId="0" applyNumberFormat="1" applyFont="1" applyFill="1" applyBorder="1">
      <alignment vertical="center"/>
    </xf>
    <xf numFmtId="41" fontId="4" fillId="8" borderId="2" xfId="0" applyNumberFormat="1" applyFont="1" applyFill="1" applyBorder="1">
      <alignment vertical="center"/>
    </xf>
    <xf numFmtId="41" fontId="4" fillId="9" borderId="2" xfId="0" applyNumberFormat="1" applyFont="1" applyFill="1" applyBorder="1">
      <alignment vertical="center"/>
    </xf>
    <xf numFmtId="41" fontId="4" fillId="17" borderId="8" xfId="0" applyNumberFormat="1" applyFont="1" applyFill="1" applyBorder="1">
      <alignment vertical="center"/>
    </xf>
    <xf numFmtId="41" fontId="4" fillId="16" borderId="2" xfId="0" applyNumberFormat="1" applyFont="1" applyFill="1" applyBorder="1">
      <alignment vertical="center"/>
    </xf>
    <xf numFmtId="41" fontId="4" fillId="9" borderId="8" xfId="0" applyNumberFormat="1" applyFont="1" applyFill="1" applyBorder="1">
      <alignment vertical="center"/>
    </xf>
    <xf numFmtId="41" fontId="4" fillId="2" borderId="2" xfId="0" applyNumberFormat="1" applyFont="1" applyFill="1" applyBorder="1">
      <alignment vertical="center"/>
    </xf>
    <xf numFmtId="41" fontId="4" fillId="16" borderId="8" xfId="0" applyNumberFormat="1" applyFont="1" applyFill="1" applyBorder="1">
      <alignment vertical="center"/>
    </xf>
    <xf numFmtId="41" fontId="4" fillId="17" borderId="2" xfId="0" applyNumberFormat="1" applyFont="1" applyFill="1" applyBorder="1">
      <alignment vertical="center"/>
    </xf>
    <xf numFmtId="41" fontId="4" fillId="11" borderId="2" xfId="0" applyNumberFormat="1" applyFont="1" applyFill="1" applyBorder="1">
      <alignment vertical="center"/>
    </xf>
    <xf numFmtId="41" fontId="4" fillId="11" borderId="8" xfId="0" applyNumberFormat="1" applyFont="1" applyFill="1" applyBorder="1">
      <alignment vertical="center"/>
    </xf>
    <xf numFmtId="41" fontId="4" fillId="7" borderId="2" xfId="0" applyNumberFormat="1" applyFont="1" applyFill="1" applyBorder="1">
      <alignment vertical="center"/>
    </xf>
    <xf numFmtId="41" fontId="4" fillId="3" borderId="2" xfId="0" applyNumberFormat="1" applyFont="1" applyFill="1" applyBorder="1">
      <alignment vertical="center"/>
    </xf>
    <xf numFmtId="41" fontId="4" fillId="7" borderId="8" xfId="0" applyNumberFormat="1" applyFont="1" applyFill="1" applyBorder="1">
      <alignment vertical="center"/>
    </xf>
    <xf numFmtId="41" fontId="4" fillId="3" borderId="8" xfId="0" applyNumberFormat="1" applyFont="1" applyFill="1" applyBorder="1">
      <alignment vertical="center"/>
    </xf>
    <xf numFmtId="41" fontId="4" fillId="6" borderId="2" xfId="0" applyNumberFormat="1" applyFont="1" applyFill="1" applyBorder="1">
      <alignment vertical="center"/>
    </xf>
    <xf numFmtId="41" fontId="4" fillId="6" borderId="8" xfId="0" applyNumberFormat="1" applyFont="1" applyFill="1" applyBorder="1">
      <alignment vertical="center"/>
    </xf>
    <xf numFmtId="41" fontId="4" fillId="10" borderId="2" xfId="0" applyNumberFormat="1" applyFont="1" applyFill="1" applyBorder="1">
      <alignment vertical="center"/>
    </xf>
    <xf numFmtId="41" fontId="4" fillId="8" borderId="8" xfId="0" applyNumberFormat="1" applyFont="1" applyFill="1" applyBorder="1">
      <alignment vertical="center"/>
    </xf>
    <xf numFmtId="41" fontId="4" fillId="10" borderId="8" xfId="0" applyNumberFormat="1" applyFont="1" applyFill="1" applyBorder="1">
      <alignment vertical="center"/>
    </xf>
    <xf numFmtId="0" fontId="3" fillId="5" borderId="15" xfId="0" applyFont="1" applyFill="1" applyBorder="1" applyAlignment="1">
      <alignment horizontal="left" vertical="center"/>
    </xf>
    <xf numFmtId="41" fontId="4" fillId="14" borderId="2" xfId="0" applyNumberFormat="1" applyFont="1" applyFill="1" applyBorder="1">
      <alignment vertical="center"/>
    </xf>
    <xf numFmtId="41" fontId="4" fillId="14" borderId="8" xfId="0" applyNumberFormat="1" applyFont="1" applyFill="1" applyBorder="1">
      <alignment vertical="center"/>
    </xf>
    <xf numFmtId="41" fontId="4" fillId="18" borderId="2" xfId="0" applyNumberFormat="1" applyFont="1" applyFill="1" applyBorder="1">
      <alignment vertical="center"/>
    </xf>
    <xf numFmtId="0" fontId="3" fillId="5" borderId="15" xfId="0" applyFont="1" applyFill="1" applyBorder="1" applyAlignment="1">
      <alignment horizontal="center" vertical="center" wrapText="1" shrinkToFit="1"/>
    </xf>
    <xf numFmtId="0" fontId="3" fillId="5" borderId="15" xfId="0" applyFont="1" applyFill="1" applyBorder="1" applyAlignment="1">
      <alignment horizontal="left" vertical="center" wrapText="1"/>
    </xf>
    <xf numFmtId="41" fontId="4" fillId="7" borderId="15" xfId="0" applyNumberFormat="1" applyFont="1" applyFill="1" applyBorder="1">
      <alignment vertical="center"/>
    </xf>
    <xf numFmtId="41" fontId="4" fillId="18" borderId="8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left" vertical="center"/>
    </xf>
    <xf numFmtId="41" fontId="4" fillId="13" borderId="4" xfId="1" applyNumberFormat="1" applyFont="1" applyFill="1" applyBorder="1" applyAlignment="1">
      <alignment horizontal="center" vertical="center" shrinkToFit="1"/>
    </xf>
    <xf numFmtId="41" fontId="4" fillId="15" borderId="5" xfId="1" applyNumberFormat="1" applyFont="1" applyFill="1" applyBorder="1" applyAlignment="1">
      <alignment horizontal="center" vertical="center" shrinkToFit="1"/>
    </xf>
    <xf numFmtId="41" fontId="4" fillId="12" borderId="12" xfId="1" applyNumberFormat="1" applyFont="1" applyFill="1" applyBorder="1" applyAlignment="1">
      <alignment horizontal="center" vertical="center" shrinkToFit="1"/>
    </xf>
    <xf numFmtId="41" fontId="3" fillId="5" borderId="4" xfId="0" applyNumberFormat="1" applyFont="1" applyFill="1" applyBorder="1" applyAlignment="1">
      <alignment horizontal="center" vertical="center"/>
    </xf>
    <xf numFmtId="41" fontId="4" fillId="2" borderId="12" xfId="0" applyNumberFormat="1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3" fillId="8" borderId="12" xfId="0" applyFont="1" applyFill="1" applyBorder="1" applyAlignment="1">
      <alignment vertical="center" shrinkToFit="1"/>
    </xf>
    <xf numFmtId="0" fontId="3" fillId="8" borderId="2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vertical="center" shrinkToFit="1"/>
    </xf>
    <xf numFmtId="41" fontId="4" fillId="19" borderId="1" xfId="0" applyNumberFormat="1" applyFont="1" applyFill="1" applyBorder="1">
      <alignment vertical="center"/>
    </xf>
    <xf numFmtId="0" fontId="4" fillId="13" borderId="12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 shrinkToFit="1"/>
    </xf>
    <xf numFmtId="0" fontId="3" fillId="5" borderId="1" xfId="0" applyFont="1" applyFill="1" applyBorder="1">
      <alignment vertical="center"/>
    </xf>
    <xf numFmtId="41" fontId="3" fillId="13" borderId="1" xfId="0" applyNumberFormat="1" applyFont="1" applyFill="1" applyBorder="1">
      <alignment vertical="center"/>
    </xf>
    <xf numFmtId="41" fontId="3" fillId="15" borderId="1" xfId="1" applyNumberFormat="1" applyFont="1" applyFill="1" applyBorder="1" applyAlignment="1">
      <alignment horizontal="center" vertical="center" shrinkToFit="1"/>
    </xf>
    <xf numFmtId="41" fontId="3" fillId="15" borderId="1" xfId="0" applyNumberFormat="1" applyFont="1" applyFill="1" applyBorder="1">
      <alignment vertical="center"/>
    </xf>
    <xf numFmtId="41" fontId="3" fillId="12" borderId="1" xfId="1" applyNumberFormat="1" applyFont="1" applyFill="1" applyBorder="1" applyAlignment="1">
      <alignment horizontal="center" vertical="center" shrinkToFit="1"/>
    </xf>
    <xf numFmtId="41" fontId="3" fillId="12" borderId="1" xfId="0" applyNumberFormat="1" applyFont="1" applyFill="1" applyBorder="1">
      <alignment vertical="center"/>
    </xf>
    <xf numFmtId="41" fontId="3" fillId="11" borderId="1" xfId="1" applyNumberFormat="1" applyFont="1" applyFill="1" applyBorder="1" applyAlignment="1">
      <alignment horizontal="center" vertical="center" shrinkToFit="1"/>
    </xf>
    <xf numFmtId="41" fontId="3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3" fontId="33" fillId="3" borderId="27" xfId="0" applyNumberFormat="1" applyFont="1" applyFill="1" applyBorder="1" applyAlignment="1">
      <alignment horizontal="right" vertical="center" wrapText="1"/>
    </xf>
    <xf numFmtId="3" fontId="33" fillId="5" borderId="40" xfId="0" applyNumberFormat="1" applyFont="1" applyFill="1" applyBorder="1" applyAlignment="1">
      <alignment horizontal="center" vertical="center" wrapText="1"/>
    </xf>
    <xf numFmtId="3" fontId="33" fillId="5" borderId="40" xfId="0" applyNumberFormat="1" applyFont="1" applyFill="1" applyBorder="1" applyAlignment="1">
      <alignment vertical="center" wrapText="1"/>
    </xf>
    <xf numFmtId="3" fontId="33" fillId="5" borderId="37" xfId="0" applyNumberFormat="1" applyFont="1" applyFill="1" applyBorder="1" applyAlignment="1">
      <alignment vertical="center" wrapText="1"/>
    </xf>
    <xf numFmtId="0" fontId="33" fillId="5" borderId="35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3" fontId="33" fillId="4" borderId="47" xfId="0" applyNumberFormat="1" applyFont="1" applyFill="1" applyBorder="1" applyAlignment="1">
      <alignment horizontal="right" vertical="center" wrapText="1"/>
    </xf>
    <xf numFmtId="3" fontId="33" fillId="3" borderId="38" xfId="0" applyNumberFormat="1" applyFont="1" applyFill="1" applyBorder="1" applyAlignment="1">
      <alignment horizontal="right" vertical="center" wrapText="1"/>
    </xf>
    <xf numFmtId="0" fontId="33" fillId="5" borderId="49" xfId="0" applyFont="1" applyFill="1" applyBorder="1" applyAlignment="1">
      <alignment horizontal="center" vertical="center" wrapText="1"/>
    </xf>
    <xf numFmtId="0" fontId="33" fillId="5" borderId="43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 wrapText="1"/>
    </xf>
    <xf numFmtId="0" fontId="33" fillId="5" borderId="46" xfId="0" applyFont="1" applyFill="1" applyBorder="1" applyAlignment="1">
      <alignment horizontal="center" vertical="center" wrapText="1"/>
    </xf>
    <xf numFmtId="0" fontId="33" fillId="5" borderId="48" xfId="0" applyFont="1" applyFill="1" applyBorder="1" applyAlignment="1">
      <alignment horizontal="center" vertical="center" wrapText="1"/>
    </xf>
    <xf numFmtId="0" fontId="33" fillId="5" borderId="50" xfId="0" applyFont="1" applyFill="1" applyBorder="1" applyAlignment="1">
      <alignment horizontal="center" vertical="center" wrapText="1"/>
    </xf>
    <xf numFmtId="0" fontId="32" fillId="3" borderId="54" xfId="0" applyFont="1" applyFill="1" applyBorder="1" applyAlignment="1">
      <alignment horizontal="center" vertical="center" wrapText="1"/>
    </xf>
    <xf numFmtId="3" fontId="33" fillId="3" borderId="42" xfId="0" applyNumberFormat="1" applyFont="1" applyFill="1" applyBorder="1" applyAlignment="1">
      <alignment vertical="center" wrapText="1"/>
    </xf>
    <xf numFmtId="3" fontId="33" fillId="51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33" fillId="4" borderId="45" xfId="0" applyNumberFormat="1" applyFont="1" applyFill="1" applyBorder="1" applyAlignment="1">
      <alignment horizontal="right" vertical="center" wrapText="1"/>
    </xf>
    <xf numFmtId="3" fontId="33" fillId="4" borderId="37" xfId="0" applyNumberFormat="1" applyFont="1" applyFill="1" applyBorder="1" applyAlignment="1">
      <alignment horizontal="right" vertical="center" wrapText="1"/>
    </xf>
    <xf numFmtId="0" fontId="33" fillId="5" borderId="1" xfId="0" applyFont="1" applyFill="1" applyBorder="1" applyAlignment="1">
      <alignment horizontal="right" vertical="center" wrapText="1"/>
    </xf>
    <xf numFmtId="3" fontId="33" fillId="4" borderId="40" xfId="0" applyNumberFormat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0" fontId="33" fillId="51" borderId="1" xfId="0" applyFont="1" applyFill="1" applyBorder="1" applyAlignment="1">
      <alignment horizontal="right" vertical="center" wrapText="1"/>
    </xf>
    <xf numFmtId="0" fontId="33" fillId="8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2" fillId="8" borderId="1" xfId="0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right" vertical="center" wrapText="1"/>
    </xf>
    <xf numFmtId="3" fontId="34" fillId="5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8" borderId="1" xfId="0" applyFill="1" applyBorder="1" applyAlignment="1">
      <alignment horizontal="right" vertical="center"/>
    </xf>
    <xf numFmtId="3" fontId="33" fillId="5" borderId="1" xfId="0" applyNumberFormat="1" applyFont="1" applyFill="1" applyBorder="1" applyAlignment="1">
      <alignment horizontal="right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0" fontId="0" fillId="53" borderId="1" xfId="0" applyFill="1" applyBorder="1" applyAlignment="1">
      <alignment horizontal="right" vertical="center"/>
    </xf>
    <xf numFmtId="0" fontId="38" fillId="53" borderId="1" xfId="0" applyFont="1" applyFill="1" applyBorder="1" applyAlignment="1">
      <alignment horizontal="right" vertical="center"/>
    </xf>
    <xf numFmtId="0" fontId="33" fillId="5" borderId="5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right" vertical="center"/>
    </xf>
    <xf numFmtId="0" fontId="33" fillId="7" borderId="1" xfId="0" applyFont="1" applyFill="1" applyBorder="1" applyAlignment="1">
      <alignment horizontal="right" vertical="center" wrapText="1"/>
    </xf>
    <xf numFmtId="41" fontId="0" fillId="0" borderId="1" xfId="0" applyNumberFormat="1" applyBorder="1">
      <alignment vertical="center"/>
    </xf>
    <xf numFmtId="41" fontId="0" fillId="51" borderId="1" xfId="0" applyNumberFormat="1" applyFill="1" applyBorder="1">
      <alignment vertical="center"/>
    </xf>
    <xf numFmtId="41" fontId="0" fillId="7" borderId="1" xfId="0" applyNumberFormat="1" applyFill="1" applyBorder="1">
      <alignment vertical="center"/>
    </xf>
    <xf numFmtId="41" fontId="0" fillId="8" borderId="1" xfId="0" applyNumberFormat="1" applyFill="1" applyBorder="1">
      <alignment vertical="center"/>
    </xf>
    <xf numFmtId="0" fontId="30" fillId="4" borderId="58" xfId="0" applyFont="1" applyFill="1" applyBorder="1" applyAlignment="1">
      <alignment horizontal="center" vertical="center" wrapText="1"/>
    </xf>
    <xf numFmtId="0" fontId="32" fillId="51" borderId="59" xfId="0" applyFont="1" applyFill="1" applyBorder="1" applyAlignment="1">
      <alignment horizontal="right" vertical="center" wrapText="1"/>
    </xf>
    <xf numFmtId="0" fontId="32" fillId="51" borderId="59" xfId="0" applyFont="1" applyFill="1" applyBorder="1" applyAlignment="1">
      <alignment horizontal="center" vertical="center" wrapText="1"/>
    </xf>
    <xf numFmtId="0" fontId="32" fillId="51" borderId="60" xfId="0" applyFont="1" applyFill="1" applyBorder="1" applyAlignment="1">
      <alignment horizontal="center" vertical="center" wrapText="1"/>
    </xf>
    <xf numFmtId="0" fontId="0" fillId="0" borderId="62" xfId="0" applyBorder="1">
      <alignment vertical="center"/>
    </xf>
    <xf numFmtId="0" fontId="0" fillId="7" borderId="62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" fontId="33" fillId="7" borderId="62" xfId="0" applyNumberFormat="1" applyFont="1" applyFill="1" applyBorder="1" applyAlignment="1">
      <alignment horizontal="right" vertical="center" wrapText="1"/>
    </xf>
    <xf numFmtId="3" fontId="33" fillId="8" borderId="62" xfId="0" applyNumberFormat="1" applyFont="1" applyFill="1" applyBorder="1" applyAlignment="1">
      <alignment horizontal="right" vertical="center" wrapText="1"/>
    </xf>
    <xf numFmtId="0" fontId="0" fillId="7" borderId="62" xfId="0" applyFill="1" applyBorder="1">
      <alignment vertical="center"/>
    </xf>
    <xf numFmtId="0" fontId="0" fillId="8" borderId="62" xfId="0" applyFill="1" applyBorder="1">
      <alignment vertical="center"/>
    </xf>
    <xf numFmtId="3" fontId="33" fillId="7" borderId="62" xfId="0" applyNumberFormat="1" applyFont="1" applyFill="1" applyBorder="1" applyAlignment="1">
      <alignment vertical="center" wrapText="1"/>
    </xf>
    <xf numFmtId="0" fontId="33" fillId="5" borderId="67" xfId="0" applyFont="1" applyFill="1" applyBorder="1" applyAlignment="1">
      <alignment horizontal="center" vertical="center" wrapText="1"/>
    </xf>
    <xf numFmtId="3" fontId="33" fillId="5" borderId="70" xfId="0" applyNumberFormat="1" applyFont="1" applyFill="1" applyBorder="1" applyAlignment="1">
      <alignment horizontal="right" vertical="center" wrapText="1"/>
    </xf>
    <xf numFmtId="3" fontId="33" fillId="8" borderId="70" xfId="0" applyNumberFormat="1" applyFont="1" applyFill="1" applyBorder="1" applyAlignment="1">
      <alignment horizontal="right" vertical="center" wrapText="1"/>
    </xf>
    <xf numFmtId="0" fontId="33" fillId="5" borderId="70" xfId="0" applyFont="1" applyFill="1" applyBorder="1" applyAlignment="1">
      <alignment horizontal="right" vertical="center" wrapText="1"/>
    </xf>
    <xf numFmtId="41" fontId="0" fillId="8" borderId="70" xfId="0" applyNumberFormat="1" applyFill="1" applyBorder="1">
      <alignment vertical="center"/>
    </xf>
    <xf numFmtId="0" fontId="0" fillId="8" borderId="71" xfId="0" applyFill="1" applyBorder="1" applyAlignment="1">
      <alignment horizontal="center" vertical="center"/>
    </xf>
    <xf numFmtId="0" fontId="23" fillId="5" borderId="0" xfId="0" applyFont="1" applyFill="1" applyAlignment="1">
      <alignment horizontal="right" vertical="center"/>
    </xf>
    <xf numFmtId="0" fontId="39" fillId="5" borderId="1" xfId="0" applyFont="1" applyFill="1" applyBorder="1" applyAlignment="1">
      <alignment horizontal="right" vertical="center" wrapText="1"/>
    </xf>
    <xf numFmtId="3" fontId="40" fillId="5" borderId="1" xfId="0" applyNumberFormat="1" applyFont="1" applyFill="1" applyBorder="1" applyAlignment="1">
      <alignment horizontal="right" vertical="center" wrapText="1"/>
    </xf>
    <xf numFmtId="3" fontId="39" fillId="5" borderId="1" xfId="0" applyNumberFormat="1" applyFont="1" applyFill="1" applyBorder="1" applyAlignment="1">
      <alignment horizontal="right" vertical="center" wrapText="1"/>
    </xf>
    <xf numFmtId="0" fontId="23" fillId="5" borderId="1" xfId="0" applyFont="1" applyFill="1" applyBorder="1" applyAlignment="1">
      <alignment horizontal="right" vertical="center"/>
    </xf>
    <xf numFmtId="0" fontId="39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right" vertical="center"/>
    </xf>
    <xf numFmtId="0" fontId="39" fillId="5" borderId="59" xfId="0" applyFont="1" applyFill="1" applyBorder="1" applyAlignment="1">
      <alignment horizontal="right" vertical="center" wrapText="1"/>
    </xf>
    <xf numFmtId="0" fontId="39" fillId="5" borderId="70" xfId="0" applyFont="1" applyFill="1" applyBorder="1" applyAlignment="1">
      <alignment horizontal="right" vertical="center" wrapText="1"/>
    </xf>
    <xf numFmtId="41" fontId="0" fillId="51" borderId="59" xfId="0" applyNumberFormat="1" applyFill="1" applyBorder="1" applyAlignment="1">
      <alignment horizontal="center" vertical="center" wrapText="1"/>
    </xf>
    <xf numFmtId="0" fontId="0" fillId="51" borderId="62" xfId="0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3" fontId="33" fillId="4" borderId="45" xfId="0" applyNumberFormat="1" applyFont="1" applyFill="1" applyBorder="1" applyAlignment="1">
      <alignment horizontal="right" vertical="center" wrapText="1"/>
    </xf>
    <xf numFmtId="3" fontId="33" fillId="4" borderId="42" xfId="0" applyNumberFormat="1" applyFont="1" applyFill="1" applyBorder="1" applyAlignment="1">
      <alignment horizontal="right" vertical="center" wrapText="1"/>
    </xf>
    <xf numFmtId="0" fontId="33" fillId="5" borderId="1" xfId="0" applyFont="1" applyFill="1" applyBorder="1" applyAlignment="1">
      <alignment horizontal="right" vertical="center" wrapText="1"/>
    </xf>
    <xf numFmtId="3" fontId="33" fillId="4" borderId="37" xfId="0" applyNumberFormat="1" applyFont="1" applyFill="1" applyBorder="1" applyAlignment="1">
      <alignment horizontal="right" vertical="center" wrapText="1"/>
    </xf>
    <xf numFmtId="0" fontId="34" fillId="53" borderId="3" xfId="0" applyFont="1" applyFill="1" applyBorder="1" applyAlignment="1">
      <alignment horizontal="center" vertical="center" wrapText="1"/>
    </xf>
    <xf numFmtId="0" fontId="34" fillId="53" borderId="31" xfId="0" applyFont="1" applyFill="1" applyBorder="1" applyAlignment="1">
      <alignment horizontal="center" vertical="center" wrapText="1"/>
    </xf>
    <xf numFmtId="3" fontId="33" fillId="5" borderId="44" xfId="0" applyNumberFormat="1" applyFont="1" applyFill="1" applyBorder="1" applyAlignment="1">
      <alignment horizontal="center" vertical="center" wrapText="1"/>
    </xf>
    <xf numFmtId="3" fontId="33" fillId="5" borderId="34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3" fontId="33" fillId="5" borderId="32" xfId="0" applyNumberFormat="1" applyFont="1" applyFill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/>
    </xf>
    <xf numFmtId="0" fontId="0" fillId="0" borderId="61" xfId="0" applyBorder="1">
      <alignment vertical="center"/>
    </xf>
    <xf numFmtId="0" fontId="32" fillId="0" borderId="56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3" fontId="33" fillId="4" borderId="40" xfId="0" applyNumberFormat="1" applyFont="1" applyFill="1" applyBorder="1" applyAlignment="1">
      <alignment horizontal="right" vertical="center" wrapText="1"/>
    </xf>
    <xf numFmtId="0" fontId="33" fillId="5" borderId="36" xfId="0" applyFont="1" applyFill="1" applyBorder="1" applyAlignment="1">
      <alignment horizontal="right" vertical="center" wrapText="1"/>
    </xf>
    <xf numFmtId="0" fontId="33" fillId="5" borderId="42" xfId="0" applyFont="1" applyFill="1" applyBorder="1" applyAlignment="1">
      <alignment horizontal="right" vertical="center" wrapText="1"/>
    </xf>
    <xf numFmtId="0" fontId="34" fillId="53" borderId="51" xfId="0" applyFont="1" applyFill="1" applyBorder="1" applyAlignment="1">
      <alignment horizontal="center" vertical="center" wrapText="1"/>
    </xf>
    <xf numFmtId="0" fontId="34" fillId="53" borderId="52" xfId="0" applyFont="1" applyFill="1" applyBorder="1" applyAlignment="1">
      <alignment horizontal="center" vertical="center" wrapText="1"/>
    </xf>
    <xf numFmtId="0" fontId="34" fillId="53" borderId="6" xfId="0" applyFont="1" applyFill="1" applyBorder="1" applyAlignment="1">
      <alignment horizontal="center" vertical="center" wrapText="1"/>
    </xf>
    <xf numFmtId="0" fontId="34" fillId="53" borderId="16" xfId="0" applyFont="1" applyFill="1" applyBorder="1" applyAlignment="1">
      <alignment horizontal="center" vertical="center" wrapText="1"/>
    </xf>
    <xf numFmtId="0" fontId="34" fillId="53" borderId="1" xfId="0" applyFont="1" applyFill="1" applyBorder="1" applyAlignment="1">
      <alignment horizontal="center" vertical="center" wrapText="1"/>
    </xf>
    <xf numFmtId="3" fontId="33" fillId="4" borderId="36" xfId="0" applyNumberFormat="1" applyFont="1" applyFill="1" applyBorder="1" applyAlignment="1">
      <alignment horizontal="right" vertical="center" wrapText="1"/>
    </xf>
    <xf numFmtId="3" fontId="33" fillId="5" borderId="33" xfId="0" applyNumberFormat="1" applyFont="1" applyFill="1" applyBorder="1" applyAlignment="1">
      <alignment horizontal="center" vertical="center" wrapText="1"/>
    </xf>
    <xf numFmtId="0" fontId="35" fillId="52" borderId="63" xfId="0" applyFont="1" applyFill="1" applyBorder="1" applyAlignment="1">
      <alignment horizontal="center" vertical="center" wrapText="1"/>
    </xf>
    <xf numFmtId="0" fontId="35" fillId="52" borderId="39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3" fontId="33" fillId="4" borderId="69" xfId="0" applyNumberFormat="1" applyFont="1" applyFill="1" applyBorder="1" applyAlignment="1">
      <alignment horizontal="right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3" fontId="33" fillId="5" borderId="30" xfId="0" applyNumberFormat="1" applyFont="1" applyFill="1" applyBorder="1" applyAlignment="1">
      <alignment horizontal="center" vertical="center" wrapText="1"/>
    </xf>
    <xf numFmtId="3" fontId="36" fillId="52" borderId="31" xfId="0" applyNumberFormat="1" applyFont="1" applyFill="1" applyBorder="1" applyAlignment="1">
      <alignment horizontal="center" vertical="center" wrapText="1"/>
    </xf>
    <xf numFmtId="0" fontId="36" fillId="52" borderId="31" xfId="0" applyFont="1" applyFill="1" applyBorder="1" applyAlignment="1">
      <alignment horizontal="center" vertical="center" wrapText="1"/>
    </xf>
    <xf numFmtId="3" fontId="33" fillId="5" borderId="68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5" borderId="1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 shrinkToFit="1"/>
    </xf>
    <xf numFmtId="0" fontId="29" fillId="13" borderId="16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</cellXfs>
  <cellStyles count="47">
    <cellStyle name="20% - 강조색1" xfId="24" builtinId="30" customBuiltin="1"/>
    <cellStyle name="20% - 강조색2" xfId="28" builtinId="34" customBuiltin="1"/>
    <cellStyle name="20% - 강조색3" xfId="32" builtinId="38" customBuiltin="1"/>
    <cellStyle name="20% - 강조색4" xfId="36" builtinId="42" customBuiltin="1"/>
    <cellStyle name="20% - 강조색5" xfId="40" builtinId="46" customBuiltin="1"/>
    <cellStyle name="20% - 강조색6" xfId="44" builtinId="50" customBuiltin="1"/>
    <cellStyle name="40% - 강조색1" xfId="25" builtinId="31" customBuiltin="1"/>
    <cellStyle name="40% - 강조색2" xfId="29" builtinId="35" customBuiltin="1"/>
    <cellStyle name="40% - 강조색3" xfId="33" builtinId="39" customBuiltin="1"/>
    <cellStyle name="40% - 강조색4" xfId="37" builtinId="43" customBuiltin="1"/>
    <cellStyle name="40% - 강조색5" xfId="41" builtinId="47" customBuiltin="1"/>
    <cellStyle name="40% - 강조색6" xfId="45" builtinId="51" customBuiltin="1"/>
    <cellStyle name="60% - 강조색1" xfId="26" builtinId="32" customBuiltin="1"/>
    <cellStyle name="60% - 강조색2" xfId="30" builtinId="36" customBuiltin="1"/>
    <cellStyle name="60% - 강조색3" xfId="34" builtinId="40" customBuiltin="1"/>
    <cellStyle name="60% - 강조색4" xfId="38" builtinId="44" customBuiltin="1"/>
    <cellStyle name="60% - 강조색5" xfId="42" builtinId="48" customBuiltin="1"/>
    <cellStyle name="60% - 강조색6" xfId="46" builtinId="52" customBuiltin="1"/>
    <cellStyle name="강조색1" xfId="23" builtinId="29" customBuiltin="1"/>
    <cellStyle name="강조색2" xfId="27" builtinId="33" customBuiltin="1"/>
    <cellStyle name="강조색3" xfId="31" builtinId="37" customBuiltin="1"/>
    <cellStyle name="강조색4" xfId="35" builtinId="41" customBuiltin="1"/>
    <cellStyle name="강조색5" xfId="39" builtinId="45" customBuiltin="1"/>
    <cellStyle name="강조색6" xfId="43" builtinId="49" customBuiltin="1"/>
    <cellStyle name="경고문" xfId="19" builtinId="11" customBuiltin="1"/>
    <cellStyle name="계산" xfId="16" builtinId="22" customBuiltin="1"/>
    <cellStyle name="나쁨" xfId="12" builtinId="27" customBuiltin="1"/>
    <cellStyle name="메모" xfId="20" builtinId="10" customBuiltin="1"/>
    <cellStyle name="보통" xfId="13" builtinId="28" customBuiltin="1"/>
    <cellStyle name="설명 텍스트" xfId="21" builtinId="53" customBuiltin="1"/>
    <cellStyle name="셀 확인" xfId="18" builtinId="23" customBuiltin="1"/>
    <cellStyle name="쉼표 [0] 2" xfId="2"/>
    <cellStyle name="연결된 셀" xfId="17" builtinId="24" customBuiltin="1"/>
    <cellStyle name="요약" xfId="22" builtinId="25" customBuiltin="1"/>
    <cellStyle name="입력" xfId="14" builtinId="20" customBuiltin="1"/>
    <cellStyle name="제목" xfId="6" builtinId="15" customBuiltin="1"/>
    <cellStyle name="제목 1" xfId="7" builtinId="16" customBuiltin="1"/>
    <cellStyle name="제목 2" xfId="8" builtinId="17" customBuiltin="1"/>
    <cellStyle name="제목 3" xfId="9" builtinId="18" customBuiltin="1"/>
    <cellStyle name="제목 4" xfId="10" builtinId="19" customBuiltin="1"/>
    <cellStyle name="좋음" xfId="11" builtinId="26" customBuiltin="1"/>
    <cellStyle name="출력" xfId="15" builtinId="21" customBuiltin="1"/>
    <cellStyle name="통화 [0] 2" xfId="3"/>
    <cellStyle name="표준" xfId="0" builtinId="0"/>
    <cellStyle name="표준 2" xfId="4"/>
    <cellStyle name="표준 3" xfId="5"/>
    <cellStyle name="표준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zoomScale="85" zoomScaleNormal="85" zoomScaleSheetLayoutView="55" workbookViewId="0">
      <selection activeCell="E107" sqref="E107:E108"/>
    </sheetView>
  </sheetViews>
  <sheetFormatPr defaultRowHeight="16.5"/>
  <cols>
    <col min="2" max="2" width="21.375" customWidth="1"/>
    <col min="3" max="3" width="12.125" style="201" customWidth="1"/>
    <col min="4" max="4" width="19.5" customWidth="1"/>
    <col min="5" max="5" width="10.625" style="229" customWidth="1"/>
    <col min="6" max="6" width="5" style="229" customWidth="1"/>
    <col min="7" max="7" width="10.625" style="229" customWidth="1"/>
    <col min="8" max="8" width="5.5" style="229" customWidth="1"/>
    <col min="9" max="9" width="10.625" style="229" customWidth="1"/>
    <col min="10" max="10" width="5.5" style="229" customWidth="1"/>
    <col min="11" max="11" width="13.75" style="229" customWidth="1"/>
    <col min="12" max="12" width="5" style="229" customWidth="1"/>
    <col min="13" max="13" width="2.25" style="265" customWidth="1"/>
    <col min="14" max="14" width="10.25" style="226" bestFit="1" customWidth="1"/>
  </cols>
  <sheetData>
    <row r="1" spans="1:15" ht="31.5">
      <c r="A1" s="313" t="s">
        <v>574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ht="17.25" thickBot="1">
      <c r="A2" s="201"/>
      <c r="B2" s="201"/>
      <c r="D2" s="201"/>
    </row>
    <row r="3" spans="1:15" ht="35.25" customHeight="1">
      <c r="A3" s="289" t="s">
        <v>575</v>
      </c>
      <c r="B3" s="291" t="s">
        <v>576</v>
      </c>
      <c r="C3" s="307" t="s">
        <v>670</v>
      </c>
      <c r="D3" s="246" t="s">
        <v>660</v>
      </c>
      <c r="E3" s="247" t="s">
        <v>577</v>
      </c>
      <c r="F3" s="247" t="s">
        <v>664</v>
      </c>
      <c r="G3" s="247" t="s">
        <v>578</v>
      </c>
      <c r="H3" s="247" t="s">
        <v>665</v>
      </c>
      <c r="I3" s="247" t="s">
        <v>579</v>
      </c>
      <c r="J3" s="247" t="s">
        <v>665</v>
      </c>
      <c r="K3" s="248" t="s">
        <v>580</v>
      </c>
      <c r="L3" s="247" t="s">
        <v>664</v>
      </c>
      <c r="M3" s="272"/>
      <c r="N3" s="274" t="s">
        <v>667</v>
      </c>
      <c r="O3" s="249" t="s">
        <v>668</v>
      </c>
    </row>
    <row r="4" spans="1:15" ht="17.25">
      <c r="A4" s="290"/>
      <c r="B4" s="292"/>
      <c r="C4" s="308"/>
      <c r="D4" s="218" t="s">
        <v>581</v>
      </c>
      <c r="E4" s="230" t="s">
        <v>582</v>
      </c>
      <c r="F4" s="230"/>
      <c r="G4" s="230" t="s">
        <v>582</v>
      </c>
      <c r="H4" s="230"/>
      <c r="I4" s="230" t="s">
        <v>582</v>
      </c>
      <c r="J4" s="230"/>
      <c r="K4" s="230" t="s">
        <v>582</v>
      </c>
      <c r="L4" s="230"/>
      <c r="M4" s="266"/>
      <c r="N4" s="242"/>
      <c r="O4" s="250"/>
    </row>
    <row r="5" spans="1:15" ht="26.25">
      <c r="A5" s="303" t="s">
        <v>583</v>
      </c>
      <c r="B5" s="304"/>
      <c r="C5" s="310">
        <f>C7+C11+C16+C19+C21+C24+C27+C30+C33+C36+C39+C42+C45+C48+C51+C54+C57+C60+C63+C66+C69+C72+C79+C82+C89+C92+C95+C98+C101+C104+C107+C110+C113+C116</f>
        <v>236922000</v>
      </c>
      <c r="D5" s="311"/>
      <c r="E5" s="231"/>
      <c r="F5" s="231"/>
      <c r="G5" s="231"/>
      <c r="H5" s="231"/>
      <c r="I5" s="231"/>
      <c r="J5" s="231"/>
      <c r="K5" s="231"/>
      <c r="L5" s="231"/>
      <c r="M5" s="266"/>
      <c r="N5" s="242"/>
      <c r="O5" s="250"/>
    </row>
    <row r="6" spans="1:15" ht="18" customHeight="1">
      <c r="A6" s="276">
        <v>1</v>
      </c>
      <c r="B6" s="283" t="s">
        <v>565</v>
      </c>
      <c r="C6" s="284"/>
      <c r="D6" s="284"/>
      <c r="E6" s="232">
        <f>SUM(E7:E9)</f>
        <v>2466000</v>
      </c>
      <c r="F6" s="232">
        <f t="shared" ref="F6:L6" si="0">SUM(F7:F9)</f>
        <v>15</v>
      </c>
      <c r="G6" s="232">
        <f t="shared" si="0"/>
        <v>4292000</v>
      </c>
      <c r="H6" s="232">
        <f t="shared" si="0"/>
        <v>26</v>
      </c>
      <c r="I6" s="232">
        <f t="shared" si="0"/>
        <v>1814000</v>
      </c>
      <c r="J6" s="232">
        <f t="shared" si="0"/>
        <v>11</v>
      </c>
      <c r="K6" s="232">
        <f t="shared" si="0"/>
        <v>3308000</v>
      </c>
      <c r="L6" s="232">
        <f t="shared" si="0"/>
        <v>20</v>
      </c>
      <c r="M6" s="267"/>
      <c r="N6" s="242"/>
      <c r="O6" s="250"/>
    </row>
    <row r="7" spans="1:15" ht="18" customHeight="1">
      <c r="A7" s="277"/>
      <c r="B7" s="207" t="s">
        <v>584</v>
      </c>
      <c r="C7" s="285">
        <f>D7+E6+G6+I6+K6</f>
        <v>12200000</v>
      </c>
      <c r="D7" s="279">
        <v>320000</v>
      </c>
      <c r="E7" s="220">
        <v>1826000</v>
      </c>
      <c r="F7" s="220">
        <f>E7/N7</f>
        <v>11</v>
      </c>
      <c r="G7" s="220">
        <v>3652000</v>
      </c>
      <c r="H7" s="220">
        <f>G7/N7</f>
        <v>22</v>
      </c>
      <c r="I7" s="220">
        <v>1494000</v>
      </c>
      <c r="J7" s="220">
        <f>I7/N7</f>
        <v>9</v>
      </c>
      <c r="K7" s="220">
        <v>2988000</v>
      </c>
      <c r="L7" s="220">
        <f>K7/N7</f>
        <v>18</v>
      </c>
      <c r="M7" s="268"/>
      <c r="N7" s="244">
        <v>166000</v>
      </c>
      <c r="O7" s="251" t="s">
        <v>669</v>
      </c>
    </row>
    <row r="8" spans="1:15" ht="18" customHeight="1">
      <c r="A8" s="277"/>
      <c r="B8" s="208" t="s">
        <v>585</v>
      </c>
      <c r="C8" s="302"/>
      <c r="D8" s="293"/>
      <c r="E8" s="221">
        <v>320000</v>
      </c>
      <c r="F8" s="221">
        <f>E8/N8</f>
        <v>2</v>
      </c>
      <c r="G8" s="221">
        <v>320000</v>
      </c>
      <c r="H8" s="221">
        <f>G8/N8</f>
        <v>2</v>
      </c>
      <c r="I8" s="221">
        <v>160000</v>
      </c>
      <c r="J8" s="221">
        <v>1</v>
      </c>
      <c r="K8" s="221">
        <v>160000</v>
      </c>
      <c r="L8" s="228">
        <v>1</v>
      </c>
      <c r="M8" s="266"/>
      <c r="N8" s="245">
        <v>160000</v>
      </c>
      <c r="O8" s="252" t="s">
        <v>669</v>
      </c>
    </row>
    <row r="9" spans="1:15" ht="18" customHeight="1">
      <c r="A9" s="278"/>
      <c r="B9" s="212" t="s">
        <v>586</v>
      </c>
      <c r="C9" s="286"/>
      <c r="D9" s="280"/>
      <c r="E9" s="221">
        <v>320000</v>
      </c>
      <c r="F9" s="221">
        <f>E9/N8</f>
        <v>2</v>
      </c>
      <c r="G9" s="221">
        <v>320000</v>
      </c>
      <c r="H9" s="221">
        <v>2</v>
      </c>
      <c r="I9" s="221">
        <v>160000</v>
      </c>
      <c r="J9" s="221">
        <v>1</v>
      </c>
      <c r="K9" s="221">
        <v>160000</v>
      </c>
      <c r="L9" s="228">
        <v>1</v>
      </c>
      <c r="M9" s="266"/>
      <c r="N9" s="245">
        <v>160000</v>
      </c>
      <c r="O9" s="252" t="s">
        <v>669</v>
      </c>
    </row>
    <row r="10" spans="1:15" ht="18" customHeight="1">
      <c r="A10" s="276">
        <v>2</v>
      </c>
      <c r="B10" s="283" t="s">
        <v>565</v>
      </c>
      <c r="C10" s="284"/>
      <c r="D10" s="284"/>
      <c r="E10" s="232">
        <f>SUM(E11:E14)</f>
        <v>4946000</v>
      </c>
      <c r="F10" s="232">
        <f t="shared" ref="F10:K10" si="1">SUM(F11:F14)</f>
        <v>18</v>
      </c>
      <c r="G10" s="232">
        <f t="shared" si="1"/>
        <v>5982000</v>
      </c>
      <c r="H10" s="232">
        <f t="shared" si="1"/>
        <v>22</v>
      </c>
      <c r="I10" s="232">
        <f t="shared" si="1"/>
        <v>4216000</v>
      </c>
      <c r="J10" s="232">
        <f t="shared" si="1"/>
        <v>10</v>
      </c>
      <c r="K10" s="232">
        <f t="shared" si="1"/>
        <v>3512000</v>
      </c>
      <c r="L10" s="233"/>
      <c r="M10" s="269"/>
      <c r="N10" s="242"/>
      <c r="O10" s="250"/>
    </row>
    <row r="11" spans="1:15" ht="18" customHeight="1">
      <c r="A11" s="277"/>
      <c r="B11" s="209" t="s">
        <v>662</v>
      </c>
      <c r="C11" s="285">
        <f>D11+E10+G10+I10+K10</f>
        <v>19216000</v>
      </c>
      <c r="D11" s="279">
        <v>560000</v>
      </c>
      <c r="E11" s="220">
        <v>4060000</v>
      </c>
      <c r="F11" s="220">
        <f>E11/N11</f>
        <v>14</v>
      </c>
      <c r="G11" s="220">
        <v>4930000</v>
      </c>
      <c r="H11" s="220">
        <f>G11/N11</f>
        <v>17</v>
      </c>
      <c r="I11" s="220">
        <v>3770000</v>
      </c>
      <c r="J11" s="220">
        <v>8</v>
      </c>
      <c r="K11" s="220">
        <v>2900000</v>
      </c>
      <c r="L11" s="220">
        <v>10</v>
      </c>
      <c r="M11" s="268"/>
      <c r="N11" s="244">
        <v>290000</v>
      </c>
      <c r="O11" s="251" t="s">
        <v>671</v>
      </c>
    </row>
    <row r="12" spans="1:15" s="201" customFormat="1" ht="18" customHeight="1">
      <c r="A12" s="277"/>
      <c r="B12" s="209" t="s">
        <v>587</v>
      </c>
      <c r="C12" s="302"/>
      <c r="D12" s="293"/>
      <c r="E12" s="221">
        <v>560000</v>
      </c>
      <c r="F12" s="221">
        <v>2</v>
      </c>
      <c r="G12" s="221">
        <v>560000</v>
      </c>
      <c r="H12" s="221">
        <v>2</v>
      </c>
      <c r="I12" s="221">
        <v>280000</v>
      </c>
      <c r="J12" s="234">
        <v>1</v>
      </c>
      <c r="K12" s="221">
        <v>280000</v>
      </c>
      <c r="L12" s="221">
        <v>1</v>
      </c>
      <c r="M12" s="268"/>
      <c r="N12" s="245">
        <v>280000</v>
      </c>
      <c r="O12" s="252" t="s">
        <v>671</v>
      </c>
    </row>
    <row r="13" spans="1:15" s="201" customFormat="1" ht="18" customHeight="1">
      <c r="A13" s="277"/>
      <c r="B13" s="209" t="s">
        <v>663</v>
      </c>
      <c r="C13" s="302"/>
      <c r="D13" s="293"/>
      <c r="E13" s="220">
        <v>166000</v>
      </c>
      <c r="F13" s="220">
        <v>1</v>
      </c>
      <c r="G13" s="220">
        <v>332000</v>
      </c>
      <c r="H13" s="220">
        <v>2</v>
      </c>
      <c r="I13" s="220">
        <v>166000</v>
      </c>
      <c r="J13" s="220">
        <v>1</v>
      </c>
      <c r="K13" s="220">
        <v>332000</v>
      </c>
      <c r="L13" s="220">
        <v>2</v>
      </c>
      <c r="M13" s="268"/>
      <c r="N13" s="244">
        <v>166000</v>
      </c>
      <c r="O13" s="251" t="s">
        <v>669</v>
      </c>
    </row>
    <row r="14" spans="1:15" ht="18" customHeight="1">
      <c r="A14" s="277"/>
      <c r="B14" s="209" t="s">
        <v>661</v>
      </c>
      <c r="C14" s="286"/>
      <c r="D14" s="293"/>
      <c r="E14" s="221">
        <v>160000</v>
      </c>
      <c r="F14" s="221">
        <v>1</v>
      </c>
      <c r="G14" s="221">
        <v>160000</v>
      </c>
      <c r="H14" s="221">
        <v>1</v>
      </c>
      <c r="I14" s="233"/>
      <c r="J14" s="233"/>
      <c r="K14" s="235"/>
      <c r="L14" s="235"/>
      <c r="M14" s="268"/>
      <c r="N14" s="245">
        <v>160000</v>
      </c>
      <c r="O14" s="252" t="s">
        <v>669</v>
      </c>
    </row>
    <row r="15" spans="1:15" ht="18" customHeight="1">
      <c r="A15" s="276">
        <v>3</v>
      </c>
      <c r="B15" s="283" t="s">
        <v>565</v>
      </c>
      <c r="C15" s="284"/>
      <c r="D15" s="284"/>
      <c r="E15" s="232">
        <f>SUM(E16:E17)</f>
        <v>6312000</v>
      </c>
      <c r="F15" s="232">
        <f t="shared" ref="F15:G15" si="2">SUM(F16:F17)</f>
        <v>18</v>
      </c>
      <c r="G15" s="232">
        <f t="shared" si="2"/>
        <v>7016000</v>
      </c>
      <c r="H15" s="232">
        <f>SUM(H16:H17)</f>
        <v>20</v>
      </c>
      <c r="I15" s="231"/>
      <c r="J15" s="231"/>
      <c r="K15" s="231"/>
      <c r="L15" s="233"/>
      <c r="M15" s="269"/>
      <c r="N15" s="242"/>
      <c r="O15" s="250"/>
    </row>
    <row r="16" spans="1:15" ht="18" customHeight="1">
      <c r="A16" s="277"/>
      <c r="B16" s="215" t="s">
        <v>588</v>
      </c>
      <c r="C16" s="285">
        <f>D16+E15+G15</f>
        <v>14008000</v>
      </c>
      <c r="D16" s="279">
        <v>680000</v>
      </c>
      <c r="E16" s="220">
        <v>5632000</v>
      </c>
      <c r="F16" s="220">
        <f>E16/N16</f>
        <v>16</v>
      </c>
      <c r="G16" s="220">
        <v>6336000</v>
      </c>
      <c r="H16" s="220">
        <f>G16/N16</f>
        <v>18</v>
      </c>
      <c r="I16" s="281"/>
      <c r="J16" s="281"/>
      <c r="K16" s="281"/>
      <c r="L16" s="281"/>
      <c r="M16" s="266"/>
      <c r="N16" s="243">
        <v>352000</v>
      </c>
      <c r="O16" s="275" t="s">
        <v>672</v>
      </c>
    </row>
    <row r="17" spans="1:15" ht="18" customHeight="1">
      <c r="A17" s="278"/>
      <c r="B17" s="214" t="s">
        <v>589</v>
      </c>
      <c r="C17" s="286"/>
      <c r="D17" s="280"/>
      <c r="E17" s="221">
        <v>680000</v>
      </c>
      <c r="F17" s="221">
        <f>E17/N17</f>
        <v>2</v>
      </c>
      <c r="G17" s="221">
        <v>680000</v>
      </c>
      <c r="H17" s="221">
        <f>G17/N17</f>
        <v>2</v>
      </c>
      <c r="I17" s="281"/>
      <c r="J17" s="281"/>
      <c r="K17" s="281"/>
      <c r="L17" s="281"/>
      <c r="M17" s="266"/>
      <c r="N17" s="245">
        <v>340000</v>
      </c>
      <c r="O17" s="252" t="s">
        <v>672</v>
      </c>
    </row>
    <row r="18" spans="1:15" ht="18" customHeight="1">
      <c r="A18" s="276">
        <v>4</v>
      </c>
      <c r="B18" s="283" t="s">
        <v>565</v>
      </c>
      <c r="C18" s="284"/>
      <c r="D18" s="284"/>
      <c r="E18" s="232">
        <f>SUM(E19:E22)</f>
        <v>5620000</v>
      </c>
      <c r="F18" s="232">
        <f t="shared" ref="F18:L18" si="3">SUM(F19:F22)</f>
        <v>16</v>
      </c>
      <c r="G18" s="232">
        <f t="shared" si="3"/>
        <v>7016000</v>
      </c>
      <c r="H18" s="232">
        <f t="shared" si="3"/>
        <v>20</v>
      </c>
      <c r="I18" s="232">
        <f t="shared" si="3"/>
        <v>0</v>
      </c>
      <c r="J18" s="232">
        <f t="shared" si="3"/>
        <v>0</v>
      </c>
      <c r="K18" s="232">
        <f t="shared" si="3"/>
        <v>3640000</v>
      </c>
      <c r="L18" s="232">
        <f t="shared" si="3"/>
        <v>16</v>
      </c>
      <c r="M18" s="267"/>
      <c r="N18" s="242"/>
      <c r="O18" s="250"/>
    </row>
    <row r="19" spans="1:15" ht="18" customHeight="1">
      <c r="A19" s="277"/>
      <c r="B19" s="215" t="s">
        <v>590</v>
      </c>
      <c r="C19" s="285">
        <f>D19+E18+G18</f>
        <v>13316000</v>
      </c>
      <c r="D19" s="279">
        <v>680000</v>
      </c>
      <c r="E19" s="220">
        <v>5280000</v>
      </c>
      <c r="F19" s="220">
        <f>E19/N19</f>
        <v>15</v>
      </c>
      <c r="G19" s="220">
        <v>6336000</v>
      </c>
      <c r="H19" s="220">
        <f>G19/N19</f>
        <v>18</v>
      </c>
      <c r="I19" s="281"/>
      <c r="J19" s="281"/>
      <c r="K19" s="281"/>
      <c r="L19" s="281"/>
      <c r="M19" s="266"/>
      <c r="N19" s="242">
        <v>352000</v>
      </c>
      <c r="O19" s="253" t="s">
        <v>672</v>
      </c>
    </row>
    <row r="20" spans="1:15" ht="18" customHeight="1">
      <c r="A20" s="277"/>
      <c r="B20" s="216" t="s">
        <v>591</v>
      </c>
      <c r="C20" s="288"/>
      <c r="D20" s="282"/>
      <c r="E20" s="221">
        <v>340000</v>
      </c>
      <c r="F20" s="221">
        <f>E20/N20</f>
        <v>1</v>
      </c>
      <c r="G20" s="221">
        <v>680000</v>
      </c>
      <c r="H20" s="221">
        <f>G20/N20</f>
        <v>2</v>
      </c>
      <c r="I20" s="281"/>
      <c r="J20" s="281"/>
      <c r="K20" s="281"/>
      <c r="L20" s="281"/>
      <c r="M20" s="266"/>
      <c r="N20" s="245">
        <v>340000</v>
      </c>
      <c r="O20" s="252" t="s">
        <v>672</v>
      </c>
    </row>
    <row r="21" spans="1:15" ht="18" customHeight="1">
      <c r="A21" s="277"/>
      <c r="B21" s="217" t="s">
        <v>592</v>
      </c>
      <c r="C21" s="309">
        <f>K18</f>
        <v>3640000</v>
      </c>
      <c r="D21" s="294"/>
      <c r="E21" s="281"/>
      <c r="F21" s="281"/>
      <c r="G21" s="281"/>
      <c r="H21" s="281"/>
      <c r="I21" s="281"/>
      <c r="J21" s="281"/>
      <c r="K21" s="220">
        <v>3420000</v>
      </c>
      <c r="L21" s="227">
        <f>K21/N21</f>
        <v>15</v>
      </c>
      <c r="M21" s="266"/>
      <c r="N21" s="244">
        <v>228000</v>
      </c>
      <c r="O21" s="251" t="s">
        <v>673</v>
      </c>
    </row>
    <row r="22" spans="1:15" ht="18" customHeight="1">
      <c r="A22" s="278"/>
      <c r="B22" s="214" t="s">
        <v>593</v>
      </c>
      <c r="C22" s="286"/>
      <c r="D22" s="295"/>
      <c r="E22" s="281"/>
      <c r="F22" s="281"/>
      <c r="G22" s="281"/>
      <c r="H22" s="281"/>
      <c r="I22" s="281"/>
      <c r="J22" s="281"/>
      <c r="K22" s="221">
        <v>220000</v>
      </c>
      <c r="L22" s="228">
        <v>1</v>
      </c>
      <c r="M22" s="266"/>
      <c r="N22" s="245">
        <v>220000</v>
      </c>
      <c r="O22" s="252" t="s">
        <v>673</v>
      </c>
    </row>
    <row r="23" spans="1:15" ht="18" customHeight="1">
      <c r="A23" s="276">
        <v>5</v>
      </c>
      <c r="B23" s="283" t="s">
        <v>565</v>
      </c>
      <c r="C23" s="284"/>
      <c r="D23" s="284"/>
      <c r="E23" s="232">
        <f>SUM(E24:E25)</f>
        <v>2300000</v>
      </c>
      <c r="F23" s="232">
        <f t="shared" ref="F23:L23" si="4">SUM(F24:F25)</f>
        <v>8</v>
      </c>
      <c r="G23" s="232">
        <f t="shared" si="4"/>
        <v>2300000</v>
      </c>
      <c r="H23" s="232">
        <f t="shared" si="4"/>
        <v>8</v>
      </c>
      <c r="I23" s="232">
        <f t="shared" si="4"/>
        <v>1720000</v>
      </c>
      <c r="J23" s="232">
        <f t="shared" si="4"/>
        <v>6</v>
      </c>
      <c r="K23" s="232">
        <f t="shared" si="4"/>
        <v>2300000</v>
      </c>
      <c r="L23" s="232">
        <f t="shared" si="4"/>
        <v>8</v>
      </c>
      <c r="M23" s="267"/>
      <c r="N23" s="242"/>
      <c r="O23" s="250"/>
    </row>
    <row r="24" spans="1:15" ht="18" customHeight="1">
      <c r="A24" s="277"/>
      <c r="B24" s="215" t="s">
        <v>594</v>
      </c>
      <c r="C24" s="285">
        <f>D24+E23+G23+I23+K23</f>
        <v>9180000</v>
      </c>
      <c r="D24" s="279">
        <v>560000</v>
      </c>
      <c r="E24" s="220">
        <v>1740000</v>
      </c>
      <c r="F24" s="220">
        <f>E24/N24</f>
        <v>6</v>
      </c>
      <c r="G24" s="220">
        <v>1740000</v>
      </c>
      <c r="H24" s="220">
        <f>G24/N24</f>
        <v>6</v>
      </c>
      <c r="I24" s="220">
        <v>1160000</v>
      </c>
      <c r="J24" s="220">
        <f>I24/N24</f>
        <v>4</v>
      </c>
      <c r="K24" s="220">
        <v>1740000</v>
      </c>
      <c r="L24" s="227">
        <f>K24/N24</f>
        <v>6</v>
      </c>
      <c r="M24" s="266"/>
      <c r="N24" s="244">
        <v>290000</v>
      </c>
      <c r="O24" s="251" t="s">
        <v>671</v>
      </c>
    </row>
    <row r="25" spans="1:15" ht="18" customHeight="1">
      <c r="A25" s="278"/>
      <c r="B25" s="214" t="s">
        <v>595</v>
      </c>
      <c r="C25" s="286"/>
      <c r="D25" s="280"/>
      <c r="E25" s="221">
        <v>560000</v>
      </c>
      <c r="F25" s="221">
        <v>2</v>
      </c>
      <c r="G25" s="221">
        <v>560000</v>
      </c>
      <c r="H25" s="221">
        <v>2</v>
      </c>
      <c r="I25" s="221">
        <v>560000</v>
      </c>
      <c r="J25" s="221">
        <v>2</v>
      </c>
      <c r="K25" s="221">
        <v>560000</v>
      </c>
      <c r="L25" s="228">
        <v>2</v>
      </c>
      <c r="M25" s="266"/>
      <c r="N25" s="245">
        <v>280000</v>
      </c>
      <c r="O25" s="252" t="s">
        <v>671</v>
      </c>
    </row>
    <row r="26" spans="1:15" ht="18" customHeight="1">
      <c r="A26" s="276">
        <v>6</v>
      </c>
      <c r="B26" s="283" t="s">
        <v>565</v>
      </c>
      <c r="C26" s="284"/>
      <c r="D26" s="284"/>
      <c r="E26" s="232">
        <f>SUM(E27:E28)</f>
        <v>2590000</v>
      </c>
      <c r="F26" s="232">
        <f t="shared" ref="F26:L26" si="5">SUM(F27:F28)</f>
        <v>9</v>
      </c>
      <c r="G26" s="236"/>
      <c r="H26" s="236"/>
      <c r="I26" s="236"/>
      <c r="J26" s="236"/>
      <c r="K26" s="232">
        <f t="shared" si="5"/>
        <v>2590000</v>
      </c>
      <c r="L26" s="232">
        <f t="shared" si="5"/>
        <v>9</v>
      </c>
      <c r="M26" s="267"/>
      <c r="N26" s="242"/>
      <c r="O26" s="250"/>
    </row>
    <row r="27" spans="1:15" ht="18" customHeight="1">
      <c r="A27" s="277"/>
      <c r="B27" s="215" t="s">
        <v>596</v>
      </c>
      <c r="C27" s="285">
        <f>D27+E26+K26</f>
        <v>5740000</v>
      </c>
      <c r="D27" s="279">
        <v>560000</v>
      </c>
      <c r="E27" s="220">
        <v>2030000</v>
      </c>
      <c r="F27" s="220">
        <f>E27/N27</f>
        <v>7</v>
      </c>
      <c r="G27" s="281"/>
      <c r="H27" s="281"/>
      <c r="I27" s="281"/>
      <c r="J27" s="281"/>
      <c r="K27" s="220">
        <v>2030000</v>
      </c>
      <c r="L27" s="227">
        <v>7</v>
      </c>
      <c r="M27" s="266"/>
      <c r="N27" s="244">
        <v>290000</v>
      </c>
      <c r="O27" s="251" t="s">
        <v>671</v>
      </c>
    </row>
    <row r="28" spans="1:15" ht="18" customHeight="1">
      <c r="A28" s="278"/>
      <c r="B28" s="214" t="s">
        <v>597</v>
      </c>
      <c r="C28" s="286"/>
      <c r="D28" s="280"/>
      <c r="E28" s="221">
        <v>560000</v>
      </c>
      <c r="F28" s="221">
        <f>E28/N28</f>
        <v>2</v>
      </c>
      <c r="G28" s="281"/>
      <c r="H28" s="281"/>
      <c r="I28" s="281"/>
      <c r="J28" s="281"/>
      <c r="K28" s="221">
        <v>560000</v>
      </c>
      <c r="L28" s="228">
        <v>2</v>
      </c>
      <c r="M28" s="266"/>
      <c r="N28" s="245">
        <v>280000</v>
      </c>
      <c r="O28" s="252" t="s">
        <v>671</v>
      </c>
    </row>
    <row r="29" spans="1:15" ht="18" customHeight="1">
      <c r="A29" s="276">
        <v>7</v>
      </c>
      <c r="B29" s="283" t="s">
        <v>565</v>
      </c>
      <c r="C29" s="284"/>
      <c r="D29" s="284"/>
      <c r="E29" s="232">
        <f>SUM(E30:E31)</f>
        <v>2792000</v>
      </c>
      <c r="F29" s="232">
        <f t="shared" ref="F29:K29" si="6">SUM(F30:F31)</f>
        <v>8</v>
      </c>
      <c r="G29" s="232">
        <f t="shared" si="6"/>
        <v>4904000</v>
      </c>
      <c r="H29" s="232">
        <f t="shared" si="6"/>
        <v>14</v>
      </c>
      <c r="I29" s="232">
        <f t="shared" si="6"/>
        <v>4904000</v>
      </c>
      <c r="J29" s="232">
        <f t="shared" si="6"/>
        <v>14</v>
      </c>
      <c r="K29" s="232">
        <f t="shared" si="6"/>
        <v>4552000</v>
      </c>
      <c r="L29" s="237">
        <v>13</v>
      </c>
      <c r="M29" s="269"/>
      <c r="N29" s="242"/>
      <c r="O29" s="250"/>
    </row>
    <row r="30" spans="1:15" ht="18" customHeight="1">
      <c r="A30" s="277"/>
      <c r="B30" s="215" t="s">
        <v>598</v>
      </c>
      <c r="C30" s="285">
        <f>D30+E29+G29+I29+K29</f>
        <v>17832000</v>
      </c>
      <c r="D30" s="279">
        <v>680000</v>
      </c>
      <c r="E30" s="220">
        <v>2112000</v>
      </c>
      <c r="F30" s="220">
        <f>E30/N39</f>
        <v>6</v>
      </c>
      <c r="G30" s="220">
        <v>4224000</v>
      </c>
      <c r="H30" s="220">
        <f>G30/N39</f>
        <v>12</v>
      </c>
      <c r="I30" s="220">
        <v>4224000</v>
      </c>
      <c r="J30" s="220">
        <f>I30/N39</f>
        <v>12</v>
      </c>
      <c r="K30" s="220">
        <v>3872000</v>
      </c>
      <c r="L30" s="227">
        <f>K30/N39</f>
        <v>11</v>
      </c>
      <c r="M30" s="266"/>
      <c r="N30" s="244">
        <v>352000</v>
      </c>
      <c r="O30" s="251" t="s">
        <v>672</v>
      </c>
    </row>
    <row r="31" spans="1:15" ht="18" customHeight="1">
      <c r="A31" s="278"/>
      <c r="B31" s="214" t="s">
        <v>599</v>
      </c>
      <c r="C31" s="286"/>
      <c r="D31" s="280"/>
      <c r="E31" s="221">
        <v>680000</v>
      </c>
      <c r="F31" s="221">
        <f>E31/N40</f>
        <v>2</v>
      </c>
      <c r="G31" s="221">
        <v>680000</v>
      </c>
      <c r="H31" s="221">
        <f>G31/N40</f>
        <v>2</v>
      </c>
      <c r="I31" s="221">
        <v>680000</v>
      </c>
      <c r="J31" s="221">
        <f>I31/N40</f>
        <v>2</v>
      </c>
      <c r="K31" s="221">
        <v>680000</v>
      </c>
      <c r="L31" s="228">
        <f>K31/N40</f>
        <v>2</v>
      </c>
      <c r="M31" s="266"/>
      <c r="N31" s="245">
        <v>340000</v>
      </c>
      <c r="O31" s="252" t="s">
        <v>672</v>
      </c>
    </row>
    <row r="32" spans="1:15" ht="18" customHeight="1">
      <c r="A32" s="276">
        <v>8</v>
      </c>
      <c r="B32" s="283" t="s">
        <v>565</v>
      </c>
      <c r="C32" s="284"/>
      <c r="D32" s="284"/>
      <c r="E32" s="232">
        <f>SUM(E33:E34)</f>
        <v>4904000</v>
      </c>
      <c r="F32" s="232">
        <f t="shared" ref="F32:K32" si="7">SUM(F33:F34)</f>
        <v>14</v>
      </c>
      <c r="G32" s="232">
        <f t="shared" si="7"/>
        <v>4040000</v>
      </c>
      <c r="H32" s="232">
        <f t="shared" si="7"/>
        <v>14</v>
      </c>
      <c r="I32" s="232">
        <f t="shared" si="7"/>
        <v>4200000</v>
      </c>
      <c r="J32" s="232">
        <f t="shared" si="7"/>
        <v>12</v>
      </c>
      <c r="K32" s="232">
        <f t="shared" si="7"/>
        <v>4040000</v>
      </c>
      <c r="L32" s="232">
        <f>SUM(L33:L34)</f>
        <v>14</v>
      </c>
      <c r="M32" s="267"/>
      <c r="N32" s="242"/>
      <c r="O32" s="250"/>
    </row>
    <row r="33" spans="1:15" ht="18" customHeight="1">
      <c r="A33" s="277"/>
      <c r="B33" s="215" t="s">
        <v>600</v>
      </c>
      <c r="C33" s="285">
        <f>D33+E32+G32+I32+K32</f>
        <v>17864000</v>
      </c>
      <c r="D33" s="279">
        <v>680000</v>
      </c>
      <c r="E33" s="220">
        <v>4224000</v>
      </c>
      <c r="F33" s="220">
        <f>E33/N39</f>
        <v>12</v>
      </c>
      <c r="G33" s="220">
        <v>3480000</v>
      </c>
      <c r="H33" s="220">
        <f>G33/N33</f>
        <v>12</v>
      </c>
      <c r="I33" s="220">
        <v>3520000</v>
      </c>
      <c r="J33" s="220">
        <v>10</v>
      </c>
      <c r="K33" s="220">
        <v>3480000</v>
      </c>
      <c r="L33" s="227">
        <f>K33/N33</f>
        <v>12</v>
      </c>
      <c r="M33" s="266"/>
      <c r="N33" s="244">
        <v>290000</v>
      </c>
      <c r="O33" s="254">
        <v>352000</v>
      </c>
    </row>
    <row r="34" spans="1:15" ht="18" customHeight="1">
      <c r="A34" s="278"/>
      <c r="B34" s="214" t="s">
        <v>601</v>
      </c>
      <c r="C34" s="286"/>
      <c r="D34" s="280"/>
      <c r="E34" s="221">
        <v>680000</v>
      </c>
      <c r="F34" s="221">
        <f>E34/N40</f>
        <v>2</v>
      </c>
      <c r="G34" s="221">
        <v>560000</v>
      </c>
      <c r="H34" s="221">
        <f>G34/N34</f>
        <v>2</v>
      </c>
      <c r="I34" s="221">
        <v>680000</v>
      </c>
      <c r="J34" s="221">
        <v>2</v>
      </c>
      <c r="K34" s="221">
        <v>560000</v>
      </c>
      <c r="L34" s="228">
        <v>2</v>
      </c>
      <c r="M34" s="266"/>
      <c r="N34" s="245">
        <v>280000</v>
      </c>
      <c r="O34" s="255">
        <v>340000</v>
      </c>
    </row>
    <row r="35" spans="1:15" ht="18" customHeight="1">
      <c r="A35" s="276">
        <v>9</v>
      </c>
      <c r="B35" s="283" t="s">
        <v>565</v>
      </c>
      <c r="C35" s="284"/>
      <c r="D35" s="284"/>
      <c r="E35" s="232">
        <f>SUM(E36:E37)</f>
        <v>2300000</v>
      </c>
      <c r="F35" s="232">
        <v>8</v>
      </c>
      <c r="G35" s="232">
        <v>2010000</v>
      </c>
      <c r="H35" s="232">
        <v>7</v>
      </c>
      <c r="I35" s="231"/>
      <c r="J35" s="231"/>
      <c r="K35" s="231"/>
      <c r="L35" s="233"/>
      <c r="M35" s="269"/>
      <c r="N35" s="242"/>
      <c r="O35" s="250"/>
    </row>
    <row r="36" spans="1:15" ht="18" customHeight="1">
      <c r="A36" s="277"/>
      <c r="B36" s="215" t="s">
        <v>602</v>
      </c>
      <c r="C36" s="285">
        <f>D36+E35+G35</f>
        <v>4870000</v>
      </c>
      <c r="D36" s="279">
        <v>560000</v>
      </c>
      <c r="E36" s="220">
        <v>1740000</v>
      </c>
      <c r="F36" s="220">
        <f>E36/N36</f>
        <v>6</v>
      </c>
      <c r="G36" s="220">
        <v>1450000</v>
      </c>
      <c r="H36" s="220">
        <f>G36/N36</f>
        <v>5</v>
      </c>
      <c r="I36" s="281"/>
      <c r="J36" s="287"/>
      <c r="K36" s="281"/>
      <c r="L36" s="287"/>
      <c r="M36" s="270"/>
      <c r="N36" s="243">
        <v>290000</v>
      </c>
      <c r="O36" s="275" t="s">
        <v>671</v>
      </c>
    </row>
    <row r="37" spans="1:15" ht="18" customHeight="1">
      <c r="A37" s="278"/>
      <c r="B37" s="214" t="s">
        <v>603</v>
      </c>
      <c r="C37" s="286"/>
      <c r="D37" s="280"/>
      <c r="E37" s="221">
        <v>560000</v>
      </c>
      <c r="F37" s="221">
        <v>2</v>
      </c>
      <c r="G37" s="221">
        <v>560000</v>
      </c>
      <c r="H37" s="221">
        <v>2</v>
      </c>
      <c r="I37" s="281"/>
      <c r="J37" s="287"/>
      <c r="K37" s="281"/>
      <c r="L37" s="287"/>
      <c r="M37" s="270"/>
      <c r="N37" s="245">
        <v>280000</v>
      </c>
      <c r="O37" s="252" t="s">
        <v>671</v>
      </c>
    </row>
    <row r="38" spans="1:15" ht="18" customHeight="1">
      <c r="A38" s="276">
        <v>10</v>
      </c>
      <c r="B38" s="283" t="s">
        <v>565</v>
      </c>
      <c r="C38" s="284"/>
      <c r="D38" s="284"/>
      <c r="E38" s="232">
        <f>SUM(E39:E40)</f>
        <v>5960000</v>
      </c>
      <c r="F38" s="232">
        <f t="shared" ref="F38:L38" si="8">SUM(F39:F40)</f>
        <v>17</v>
      </c>
      <c r="G38" s="232">
        <f t="shared" si="8"/>
        <v>4552000</v>
      </c>
      <c r="H38" s="232">
        <f t="shared" si="8"/>
        <v>13</v>
      </c>
      <c r="I38" s="232">
        <f t="shared" si="8"/>
        <v>4200000</v>
      </c>
      <c r="J38" s="232">
        <f t="shared" si="8"/>
        <v>12</v>
      </c>
      <c r="K38" s="232">
        <f t="shared" si="8"/>
        <v>3496000</v>
      </c>
      <c r="L38" s="232">
        <f t="shared" si="8"/>
        <v>10</v>
      </c>
      <c r="M38" s="267"/>
      <c r="N38" s="242"/>
      <c r="O38" s="250"/>
    </row>
    <row r="39" spans="1:15" ht="18" customHeight="1">
      <c r="A39" s="277"/>
      <c r="B39" s="215" t="s">
        <v>604</v>
      </c>
      <c r="C39" s="285">
        <f>D39+E38+G38+I38+K38</f>
        <v>18888000</v>
      </c>
      <c r="D39" s="279">
        <v>680000</v>
      </c>
      <c r="E39" s="220">
        <v>5280000</v>
      </c>
      <c r="F39" s="220">
        <f>E39/N39</f>
        <v>15</v>
      </c>
      <c r="G39" s="220">
        <v>3872000</v>
      </c>
      <c r="H39" s="220">
        <f>G39/N39</f>
        <v>11</v>
      </c>
      <c r="I39" s="220">
        <v>3520000</v>
      </c>
      <c r="J39" s="220">
        <f>I39/N39</f>
        <v>10</v>
      </c>
      <c r="K39" s="220">
        <v>2816000</v>
      </c>
      <c r="L39" s="227">
        <f>K39/N39</f>
        <v>8</v>
      </c>
      <c r="M39" s="266"/>
      <c r="N39" s="244">
        <v>352000</v>
      </c>
      <c r="O39" s="251" t="s">
        <v>672</v>
      </c>
    </row>
    <row r="40" spans="1:15" ht="18" customHeight="1">
      <c r="A40" s="278"/>
      <c r="B40" s="216" t="s">
        <v>605</v>
      </c>
      <c r="C40" s="288"/>
      <c r="D40" s="282"/>
      <c r="E40" s="221">
        <v>680000</v>
      </c>
      <c r="F40" s="221">
        <f>E40/N40</f>
        <v>2</v>
      </c>
      <c r="G40" s="221">
        <v>680000</v>
      </c>
      <c r="H40" s="221">
        <f>G40/N40</f>
        <v>2</v>
      </c>
      <c r="I40" s="221">
        <v>680000</v>
      </c>
      <c r="J40" s="221">
        <f>I40/N40</f>
        <v>2</v>
      </c>
      <c r="K40" s="221">
        <v>680000</v>
      </c>
      <c r="L40" s="228">
        <f>K40/N40</f>
        <v>2</v>
      </c>
      <c r="M40" s="266"/>
      <c r="N40" s="245">
        <v>340000</v>
      </c>
      <c r="O40" s="252" t="s">
        <v>672</v>
      </c>
    </row>
    <row r="41" spans="1:15" ht="18" customHeight="1">
      <c r="A41" s="276">
        <v>11</v>
      </c>
      <c r="B41" s="296" t="s">
        <v>565</v>
      </c>
      <c r="C41" s="297"/>
      <c r="D41" s="297"/>
      <c r="E41" s="231"/>
      <c r="F41" s="231"/>
      <c r="G41" s="232">
        <f>SUM(G42:G43)</f>
        <v>5490000</v>
      </c>
      <c r="H41" s="232">
        <f>SUM(H42:H43)</f>
        <v>19</v>
      </c>
      <c r="I41" s="231"/>
      <c r="J41" s="231"/>
      <c r="K41" s="231"/>
      <c r="L41" s="233"/>
      <c r="M41" s="269"/>
      <c r="N41" s="242"/>
      <c r="O41" s="250"/>
    </row>
    <row r="42" spans="1:15" ht="18" customHeight="1">
      <c r="A42" s="277"/>
      <c r="B42" s="215" t="s">
        <v>606</v>
      </c>
      <c r="C42" s="285">
        <f>D42+G41</f>
        <v>6050000</v>
      </c>
      <c r="D42" s="279">
        <v>560000</v>
      </c>
      <c r="E42" s="281"/>
      <c r="F42" s="287"/>
      <c r="G42" s="220">
        <v>4930000</v>
      </c>
      <c r="H42" s="220">
        <f>G42/N42</f>
        <v>17</v>
      </c>
      <c r="I42" s="281"/>
      <c r="J42" s="287"/>
      <c r="K42" s="281"/>
      <c r="L42" s="287"/>
      <c r="M42" s="270"/>
      <c r="N42" s="243">
        <v>290000</v>
      </c>
      <c r="O42" s="275" t="s">
        <v>671</v>
      </c>
    </row>
    <row r="43" spans="1:15" ht="18" customHeight="1">
      <c r="A43" s="278"/>
      <c r="B43" s="216" t="s">
        <v>607</v>
      </c>
      <c r="C43" s="288"/>
      <c r="D43" s="282"/>
      <c r="E43" s="281"/>
      <c r="F43" s="287"/>
      <c r="G43" s="221">
        <v>560000</v>
      </c>
      <c r="H43" s="221">
        <v>2</v>
      </c>
      <c r="I43" s="281"/>
      <c r="J43" s="287"/>
      <c r="K43" s="281"/>
      <c r="L43" s="287"/>
      <c r="M43" s="270"/>
      <c r="N43" s="245">
        <v>280000</v>
      </c>
      <c r="O43" s="252" t="s">
        <v>671</v>
      </c>
    </row>
    <row r="44" spans="1:15" ht="18" customHeight="1">
      <c r="A44" s="276">
        <v>12</v>
      </c>
      <c r="B44" s="296" t="s">
        <v>565</v>
      </c>
      <c r="C44" s="297"/>
      <c r="D44" s="297"/>
      <c r="E44" s="231"/>
      <c r="F44" s="231"/>
      <c r="G44" s="232">
        <f>SUM(G45:G46)</f>
        <v>1316000</v>
      </c>
      <c r="H44" s="232">
        <f>SUM(H45:H46)</f>
        <v>8</v>
      </c>
      <c r="I44" s="236"/>
      <c r="J44" s="236"/>
      <c r="K44" s="232">
        <f t="shared" ref="K44:L44" si="9">SUM(K45:K46)</f>
        <v>658000</v>
      </c>
      <c r="L44" s="232">
        <f t="shared" si="9"/>
        <v>4</v>
      </c>
      <c r="M44" s="267"/>
      <c r="N44" s="242"/>
      <c r="O44" s="250"/>
    </row>
    <row r="45" spans="1:15" ht="18" customHeight="1">
      <c r="A45" s="277"/>
      <c r="B45" s="215" t="s">
        <v>608</v>
      </c>
      <c r="C45" s="285">
        <f>D45+G44+K44</f>
        <v>2294000</v>
      </c>
      <c r="D45" s="279">
        <v>320000</v>
      </c>
      <c r="E45" s="281"/>
      <c r="F45" s="287"/>
      <c r="G45" s="220">
        <v>996000</v>
      </c>
      <c r="H45" s="220">
        <f>G45/N45</f>
        <v>6</v>
      </c>
      <c r="I45" s="281"/>
      <c r="J45" s="287"/>
      <c r="K45" s="220">
        <v>498000</v>
      </c>
      <c r="L45" s="227">
        <f>K45/N45</f>
        <v>3</v>
      </c>
      <c r="M45" s="266"/>
      <c r="N45" s="244">
        <v>166000</v>
      </c>
      <c r="O45" s="251" t="s">
        <v>669</v>
      </c>
    </row>
    <row r="46" spans="1:15" ht="18" customHeight="1">
      <c r="A46" s="278"/>
      <c r="B46" s="216" t="s">
        <v>609</v>
      </c>
      <c r="C46" s="288"/>
      <c r="D46" s="282"/>
      <c r="E46" s="281"/>
      <c r="F46" s="287"/>
      <c r="G46" s="221">
        <v>320000</v>
      </c>
      <c r="H46" s="221">
        <v>2</v>
      </c>
      <c r="I46" s="281"/>
      <c r="J46" s="287"/>
      <c r="K46" s="221">
        <v>160000</v>
      </c>
      <c r="L46" s="228">
        <v>1</v>
      </c>
      <c r="M46" s="266"/>
      <c r="N46" s="245">
        <v>160000</v>
      </c>
      <c r="O46" s="252" t="s">
        <v>669</v>
      </c>
    </row>
    <row r="47" spans="1:15" ht="18" customHeight="1">
      <c r="A47" s="276">
        <v>13</v>
      </c>
      <c r="B47" s="296" t="s">
        <v>565</v>
      </c>
      <c r="C47" s="297"/>
      <c r="D47" s="297"/>
      <c r="E47" s="231"/>
      <c r="F47" s="231"/>
      <c r="G47" s="232">
        <f>SUM(G48:G49)</f>
        <v>3170000</v>
      </c>
      <c r="H47" s="232">
        <f>SUM(H48:H49)</f>
        <v>11</v>
      </c>
      <c r="I47" s="231"/>
      <c r="J47" s="231"/>
      <c r="K47" s="231"/>
      <c r="L47" s="233"/>
      <c r="M47" s="269"/>
      <c r="N47" s="242"/>
      <c r="O47" s="250"/>
    </row>
    <row r="48" spans="1:15" ht="18" customHeight="1">
      <c r="A48" s="277"/>
      <c r="B48" s="215" t="s">
        <v>610</v>
      </c>
      <c r="C48" s="285">
        <f>D48+G47</f>
        <v>3730000</v>
      </c>
      <c r="D48" s="279">
        <v>560000</v>
      </c>
      <c r="E48" s="281"/>
      <c r="F48" s="287"/>
      <c r="G48" s="220">
        <v>2610000</v>
      </c>
      <c r="H48" s="220">
        <f>G48/N48</f>
        <v>9</v>
      </c>
      <c r="I48" s="281"/>
      <c r="J48" s="287"/>
      <c r="K48" s="281"/>
      <c r="L48" s="287"/>
      <c r="M48" s="270"/>
      <c r="N48" s="244">
        <v>290000</v>
      </c>
      <c r="O48" s="251" t="s">
        <v>671</v>
      </c>
    </row>
    <row r="49" spans="1:15" ht="18" customHeight="1">
      <c r="A49" s="278"/>
      <c r="B49" s="239" t="s">
        <v>611</v>
      </c>
      <c r="C49" s="286"/>
      <c r="D49" s="293"/>
      <c r="E49" s="281"/>
      <c r="F49" s="287"/>
      <c r="G49" s="221">
        <v>560000</v>
      </c>
      <c r="H49" s="221">
        <f>G49/N49</f>
        <v>2</v>
      </c>
      <c r="I49" s="281"/>
      <c r="J49" s="287"/>
      <c r="K49" s="281"/>
      <c r="L49" s="287"/>
      <c r="M49" s="270"/>
      <c r="N49" s="245">
        <v>280000</v>
      </c>
      <c r="O49" s="252" t="s">
        <v>671</v>
      </c>
    </row>
    <row r="50" spans="1:15" ht="18" customHeight="1">
      <c r="A50" s="276">
        <v>14</v>
      </c>
      <c r="B50" s="300" t="s">
        <v>565</v>
      </c>
      <c r="C50" s="300"/>
      <c r="D50" s="300"/>
      <c r="E50" s="231"/>
      <c r="F50" s="231"/>
      <c r="G50" s="232">
        <v>4458000</v>
      </c>
      <c r="H50" s="232">
        <v>27</v>
      </c>
      <c r="I50" s="231"/>
      <c r="J50" s="231"/>
      <c r="K50" s="231"/>
      <c r="L50" s="233"/>
      <c r="M50" s="269"/>
      <c r="N50" s="242"/>
      <c r="O50" s="250"/>
    </row>
    <row r="51" spans="1:15" ht="18" customHeight="1">
      <c r="A51" s="277"/>
      <c r="B51" s="214" t="s">
        <v>612</v>
      </c>
      <c r="C51" s="302">
        <f>D51+D52+G50</f>
        <v>5018000</v>
      </c>
      <c r="D51" s="223">
        <v>320000</v>
      </c>
      <c r="E51" s="281"/>
      <c r="F51" s="287"/>
      <c r="G51" s="220">
        <v>3818000</v>
      </c>
      <c r="H51" s="220">
        <f>G51/N51</f>
        <v>23</v>
      </c>
      <c r="I51" s="281"/>
      <c r="J51" s="287"/>
      <c r="K51" s="281"/>
      <c r="L51" s="287"/>
      <c r="M51" s="270"/>
      <c r="N51" s="244">
        <v>166000</v>
      </c>
      <c r="O51" s="251" t="s">
        <v>669</v>
      </c>
    </row>
    <row r="52" spans="1:15" ht="18" customHeight="1">
      <c r="A52" s="278"/>
      <c r="B52" s="216" t="s">
        <v>613</v>
      </c>
      <c r="C52" s="288"/>
      <c r="D52" s="203">
        <v>240000</v>
      </c>
      <c r="E52" s="281"/>
      <c r="F52" s="287"/>
      <c r="G52" s="221">
        <v>640000</v>
      </c>
      <c r="H52" s="221">
        <f>G52/N52</f>
        <v>4</v>
      </c>
      <c r="I52" s="281"/>
      <c r="J52" s="287"/>
      <c r="K52" s="281"/>
      <c r="L52" s="287"/>
      <c r="M52" s="270"/>
      <c r="N52" s="245">
        <v>160000</v>
      </c>
      <c r="O52" s="252" t="s">
        <v>669</v>
      </c>
    </row>
    <row r="53" spans="1:15" ht="18" customHeight="1">
      <c r="A53" s="276">
        <v>15</v>
      </c>
      <c r="B53" s="296" t="s">
        <v>565</v>
      </c>
      <c r="C53" s="297"/>
      <c r="D53" s="297"/>
      <c r="E53" s="231"/>
      <c r="F53" s="231"/>
      <c r="G53" s="232">
        <v>2492000</v>
      </c>
      <c r="H53" s="232">
        <v>11</v>
      </c>
      <c r="I53" s="231"/>
      <c r="J53" s="231"/>
      <c r="K53" s="232">
        <v>904000</v>
      </c>
      <c r="L53" s="238">
        <v>4</v>
      </c>
      <c r="M53" s="271"/>
      <c r="N53" s="242"/>
      <c r="O53" s="250"/>
    </row>
    <row r="54" spans="1:15" ht="18" customHeight="1">
      <c r="A54" s="277"/>
      <c r="B54" s="215" t="s">
        <v>614</v>
      </c>
      <c r="C54" s="285">
        <f>D54+G53+K53</f>
        <v>3836000</v>
      </c>
      <c r="D54" s="279">
        <v>440000</v>
      </c>
      <c r="E54" s="281"/>
      <c r="F54" s="287"/>
      <c r="G54" s="220">
        <v>2052000</v>
      </c>
      <c r="H54" s="220">
        <f>G54/N54</f>
        <v>9</v>
      </c>
      <c r="I54" s="281"/>
      <c r="J54" s="287"/>
      <c r="K54" s="220">
        <v>684000</v>
      </c>
      <c r="L54" s="227">
        <f>K54/N54</f>
        <v>3</v>
      </c>
      <c r="M54" s="266"/>
      <c r="N54" s="244">
        <v>228000</v>
      </c>
      <c r="O54" s="251" t="s">
        <v>673</v>
      </c>
    </row>
    <row r="55" spans="1:15" ht="18" customHeight="1">
      <c r="A55" s="278"/>
      <c r="B55" s="214" t="s">
        <v>615</v>
      </c>
      <c r="C55" s="286"/>
      <c r="D55" s="280"/>
      <c r="E55" s="281"/>
      <c r="F55" s="287"/>
      <c r="G55" s="221">
        <v>440000</v>
      </c>
      <c r="H55" s="221">
        <f>G55/N55</f>
        <v>2</v>
      </c>
      <c r="I55" s="281"/>
      <c r="J55" s="287"/>
      <c r="K55" s="221">
        <v>220000</v>
      </c>
      <c r="L55" s="228">
        <v>1</v>
      </c>
      <c r="M55" s="266"/>
      <c r="N55" s="245">
        <v>220000</v>
      </c>
      <c r="O55" s="252" t="s">
        <v>673</v>
      </c>
    </row>
    <row r="56" spans="1:15" ht="18" customHeight="1">
      <c r="A56" s="276">
        <v>16</v>
      </c>
      <c r="B56" s="283" t="s">
        <v>565</v>
      </c>
      <c r="C56" s="284"/>
      <c r="D56" s="284"/>
      <c r="E56" s="232">
        <f>SUM(E57:E58)</f>
        <v>1162000</v>
      </c>
      <c r="F56" s="232">
        <f t="shared" ref="F56:H56" si="10">SUM(F57:F58)</f>
        <v>7</v>
      </c>
      <c r="G56" s="232">
        <f t="shared" si="10"/>
        <v>1162000</v>
      </c>
      <c r="H56" s="232">
        <f t="shared" si="10"/>
        <v>7</v>
      </c>
      <c r="I56" s="231"/>
      <c r="J56" s="231"/>
      <c r="K56" s="231"/>
      <c r="L56" s="233"/>
      <c r="M56" s="269"/>
      <c r="N56" s="242"/>
      <c r="O56" s="250"/>
    </row>
    <row r="57" spans="1:15" ht="18" customHeight="1">
      <c r="A57" s="277"/>
      <c r="B57" s="215" t="s">
        <v>616</v>
      </c>
      <c r="C57" s="285">
        <f>D57+D58+E56+G56</f>
        <v>3244000</v>
      </c>
      <c r="D57" s="210">
        <v>800000</v>
      </c>
      <c r="E57" s="220">
        <v>1162000</v>
      </c>
      <c r="F57" s="220">
        <f>E57/N57</f>
        <v>7</v>
      </c>
      <c r="G57" s="220">
        <v>1162000</v>
      </c>
      <c r="H57" s="220">
        <v>7</v>
      </c>
      <c r="I57" s="281"/>
      <c r="J57" s="287"/>
      <c r="K57" s="281"/>
      <c r="L57" s="224"/>
      <c r="M57" s="266"/>
      <c r="N57" s="244">
        <v>166000</v>
      </c>
      <c r="O57" s="251" t="s">
        <v>669</v>
      </c>
    </row>
    <row r="58" spans="1:15" ht="18" customHeight="1">
      <c r="A58" s="278"/>
      <c r="B58" s="214" t="s">
        <v>617</v>
      </c>
      <c r="C58" s="286"/>
      <c r="D58" s="211">
        <v>120000</v>
      </c>
      <c r="E58" s="221"/>
      <c r="F58" s="221"/>
      <c r="G58" s="221"/>
      <c r="H58" s="221"/>
      <c r="I58" s="281"/>
      <c r="J58" s="287"/>
      <c r="K58" s="281"/>
      <c r="L58" s="224"/>
      <c r="M58" s="266"/>
      <c r="N58" s="245">
        <v>160000</v>
      </c>
      <c r="O58" s="252" t="s">
        <v>669</v>
      </c>
    </row>
    <row r="59" spans="1:15" ht="18" customHeight="1">
      <c r="A59" s="276">
        <v>17</v>
      </c>
      <c r="B59" s="283" t="s">
        <v>565</v>
      </c>
      <c r="C59" s="284"/>
      <c r="D59" s="284"/>
      <c r="E59" s="232">
        <f>SUM(E60:E61)</f>
        <v>616000</v>
      </c>
      <c r="F59" s="232">
        <f t="shared" ref="F59:K59" si="11">SUM(F60:F61)</f>
        <v>6</v>
      </c>
      <c r="G59" s="232">
        <f t="shared" si="11"/>
        <v>928000</v>
      </c>
      <c r="H59" s="232">
        <f t="shared" si="11"/>
        <v>9</v>
      </c>
      <c r="I59" s="232">
        <f t="shared" si="11"/>
        <v>208000</v>
      </c>
      <c r="J59" s="232">
        <f t="shared" si="11"/>
        <v>2</v>
      </c>
      <c r="K59" s="232">
        <f t="shared" si="11"/>
        <v>828000</v>
      </c>
      <c r="L59" s="232">
        <f>SUM(L60:L61)</f>
        <v>8</v>
      </c>
      <c r="M59" s="267"/>
      <c r="N59" s="242"/>
      <c r="O59" s="250"/>
    </row>
    <row r="60" spans="1:15" ht="18" customHeight="1">
      <c r="A60" s="277"/>
      <c r="B60" s="215" t="s">
        <v>618</v>
      </c>
      <c r="C60" s="285">
        <f>D60+D61+E59+G59+I59+K59</f>
        <v>2900000</v>
      </c>
      <c r="D60" s="210">
        <v>200000</v>
      </c>
      <c r="E60" s="220">
        <v>416000</v>
      </c>
      <c r="F60" s="220">
        <f>E60/N60</f>
        <v>4</v>
      </c>
      <c r="G60" s="220">
        <v>728000</v>
      </c>
      <c r="H60" s="220">
        <f>G60/N60</f>
        <v>7</v>
      </c>
      <c r="I60" s="220">
        <v>208000</v>
      </c>
      <c r="J60" s="220">
        <v>2</v>
      </c>
      <c r="K60" s="220">
        <v>728000</v>
      </c>
      <c r="L60" s="227">
        <f>K60/N60</f>
        <v>7</v>
      </c>
      <c r="M60" s="266"/>
      <c r="N60" s="244">
        <v>104000</v>
      </c>
      <c r="O60" s="256" t="s">
        <v>674</v>
      </c>
    </row>
    <row r="61" spans="1:15" ht="18" customHeight="1">
      <c r="A61" s="278"/>
      <c r="B61" s="214" t="s">
        <v>619</v>
      </c>
      <c r="C61" s="286"/>
      <c r="D61" s="211">
        <v>120000</v>
      </c>
      <c r="E61" s="221">
        <v>200000</v>
      </c>
      <c r="F61" s="221">
        <f>E61/N61</f>
        <v>2</v>
      </c>
      <c r="G61" s="221">
        <v>200000</v>
      </c>
      <c r="H61" s="221">
        <f>G61/N61</f>
        <v>2</v>
      </c>
      <c r="I61" s="235"/>
      <c r="J61" s="235"/>
      <c r="K61" s="221">
        <v>100000</v>
      </c>
      <c r="L61" s="228">
        <v>1</v>
      </c>
      <c r="M61" s="266"/>
      <c r="N61" s="245">
        <v>100000</v>
      </c>
      <c r="O61" s="257" t="s">
        <v>674</v>
      </c>
    </row>
    <row r="62" spans="1:15" ht="18" customHeight="1">
      <c r="A62" s="276">
        <v>18</v>
      </c>
      <c r="B62" s="283" t="s">
        <v>565</v>
      </c>
      <c r="C62" s="284"/>
      <c r="D62" s="284"/>
      <c r="E62" s="236"/>
      <c r="F62" s="236"/>
      <c r="G62" s="232">
        <v>1316000</v>
      </c>
      <c r="H62" s="232">
        <v>8</v>
      </c>
      <c r="I62" s="231"/>
      <c r="J62" s="231"/>
      <c r="K62" s="231"/>
      <c r="L62" s="233"/>
      <c r="M62" s="269"/>
      <c r="N62" s="242"/>
      <c r="O62" s="250"/>
    </row>
    <row r="63" spans="1:15" ht="18" customHeight="1">
      <c r="A63" s="277"/>
      <c r="B63" s="215" t="s">
        <v>620</v>
      </c>
      <c r="C63" s="285">
        <f>D63+G62</f>
        <v>1636000</v>
      </c>
      <c r="D63" s="279">
        <v>320000</v>
      </c>
      <c r="E63" s="281"/>
      <c r="F63" s="287"/>
      <c r="G63" s="220">
        <v>996000</v>
      </c>
      <c r="H63" s="220">
        <f>G63/N63</f>
        <v>6</v>
      </c>
      <c r="I63" s="281"/>
      <c r="J63" s="287"/>
      <c r="K63" s="281"/>
      <c r="L63" s="287"/>
      <c r="M63" s="270"/>
      <c r="N63" s="243">
        <v>166000</v>
      </c>
      <c r="O63" s="275" t="s">
        <v>669</v>
      </c>
    </row>
    <row r="64" spans="1:15" ht="18" customHeight="1">
      <c r="A64" s="278"/>
      <c r="B64" s="214" t="s">
        <v>621</v>
      </c>
      <c r="C64" s="286"/>
      <c r="D64" s="280"/>
      <c r="E64" s="281"/>
      <c r="F64" s="287"/>
      <c r="G64" s="221">
        <v>320000</v>
      </c>
      <c r="H64" s="221">
        <v>2</v>
      </c>
      <c r="I64" s="281"/>
      <c r="J64" s="287"/>
      <c r="K64" s="281"/>
      <c r="L64" s="287"/>
      <c r="M64" s="270"/>
      <c r="N64" s="245">
        <v>160000</v>
      </c>
      <c r="O64" s="252" t="s">
        <v>669</v>
      </c>
    </row>
    <row r="65" spans="1:15" ht="18" customHeight="1">
      <c r="A65" s="276">
        <v>19</v>
      </c>
      <c r="B65" s="283" t="s">
        <v>565</v>
      </c>
      <c r="C65" s="284"/>
      <c r="D65" s="284"/>
      <c r="E65" s="232">
        <f>SUM(E66:E67)</f>
        <v>1144000</v>
      </c>
      <c r="F65" s="232">
        <f t="shared" ref="F65:L65" si="12">SUM(F66:F67)</f>
        <v>7</v>
      </c>
      <c r="G65" s="232">
        <f t="shared" si="12"/>
        <v>2000000</v>
      </c>
      <c r="H65" s="232">
        <f t="shared" si="12"/>
        <v>7</v>
      </c>
      <c r="I65" s="232">
        <f t="shared" si="12"/>
        <v>664000</v>
      </c>
      <c r="J65" s="232">
        <f t="shared" si="12"/>
        <v>4</v>
      </c>
      <c r="K65" s="232">
        <f t="shared" si="12"/>
        <v>1160000</v>
      </c>
      <c r="L65" s="232">
        <f t="shared" si="12"/>
        <v>4</v>
      </c>
      <c r="M65" s="267"/>
      <c r="N65" s="242"/>
      <c r="O65" s="250"/>
    </row>
    <row r="66" spans="1:15" ht="18" customHeight="1">
      <c r="A66" s="277"/>
      <c r="B66" s="215" t="s">
        <v>622</v>
      </c>
      <c r="C66" s="285">
        <f>D66+E65+G65+I65+K65</f>
        <v>5528000</v>
      </c>
      <c r="D66" s="279">
        <v>560000</v>
      </c>
      <c r="E66" s="220">
        <v>664000</v>
      </c>
      <c r="F66" s="220">
        <f>E66/N66</f>
        <v>4</v>
      </c>
      <c r="G66" s="220">
        <v>1160000</v>
      </c>
      <c r="H66" s="220">
        <f>G66/O66</f>
        <v>4</v>
      </c>
      <c r="I66" s="220">
        <v>664000</v>
      </c>
      <c r="J66" s="220">
        <f>I66/N66</f>
        <v>4</v>
      </c>
      <c r="K66" s="220">
        <v>1160000</v>
      </c>
      <c r="L66" s="227">
        <f>K66/O66</f>
        <v>4</v>
      </c>
      <c r="M66" s="266"/>
      <c r="N66" s="244">
        <v>166000</v>
      </c>
      <c r="O66" s="258">
        <v>290000</v>
      </c>
    </row>
    <row r="67" spans="1:15" ht="18" customHeight="1">
      <c r="A67" s="278"/>
      <c r="B67" s="214" t="s">
        <v>623</v>
      </c>
      <c r="C67" s="286"/>
      <c r="D67" s="280"/>
      <c r="E67" s="221">
        <v>480000</v>
      </c>
      <c r="F67" s="221">
        <f>E67/N67</f>
        <v>3</v>
      </c>
      <c r="G67" s="221">
        <v>840000</v>
      </c>
      <c r="H67" s="221">
        <f>G67/O67</f>
        <v>3</v>
      </c>
      <c r="I67" s="235"/>
      <c r="J67" s="235"/>
      <c r="K67" s="235"/>
      <c r="L67" s="224"/>
      <c r="M67" s="266"/>
      <c r="N67" s="245">
        <v>160000</v>
      </c>
      <c r="O67" s="257">
        <v>280000</v>
      </c>
    </row>
    <row r="68" spans="1:15" ht="18" customHeight="1">
      <c r="A68" s="276">
        <v>20</v>
      </c>
      <c r="B68" s="283" t="s">
        <v>565</v>
      </c>
      <c r="C68" s="284"/>
      <c r="D68" s="284"/>
      <c r="E68" s="236"/>
      <c r="F68" s="236"/>
      <c r="G68" s="232">
        <f>SUM(G69:G70)</f>
        <v>1808000</v>
      </c>
      <c r="H68" s="232">
        <f t="shared" ref="H68:L68" si="13">SUM(H69:H70)</f>
        <v>11</v>
      </c>
      <c r="I68" s="236"/>
      <c r="J68" s="236"/>
      <c r="K68" s="232">
        <f t="shared" si="13"/>
        <v>1808000</v>
      </c>
      <c r="L68" s="232">
        <f t="shared" si="13"/>
        <v>11</v>
      </c>
      <c r="M68" s="267"/>
      <c r="N68" s="242"/>
      <c r="O68" s="250"/>
    </row>
    <row r="69" spans="1:15" ht="18" customHeight="1">
      <c r="A69" s="277"/>
      <c r="B69" s="215" t="s">
        <v>624</v>
      </c>
      <c r="C69" s="285">
        <f>D69+G68+K68</f>
        <v>3776000</v>
      </c>
      <c r="D69" s="279">
        <v>160000</v>
      </c>
      <c r="E69" s="281"/>
      <c r="F69" s="287"/>
      <c r="G69" s="220">
        <v>1328000</v>
      </c>
      <c r="H69" s="220">
        <f>G69/N69</f>
        <v>8</v>
      </c>
      <c r="I69" s="281"/>
      <c r="J69" s="287"/>
      <c r="K69" s="220">
        <v>1328000</v>
      </c>
      <c r="L69" s="227">
        <f>K69/N69</f>
        <v>8</v>
      </c>
      <c r="M69" s="266"/>
      <c r="N69" s="244">
        <v>166000</v>
      </c>
      <c r="O69" s="251" t="s">
        <v>669</v>
      </c>
    </row>
    <row r="70" spans="1:15" ht="18" customHeight="1">
      <c r="A70" s="278"/>
      <c r="B70" s="216" t="s">
        <v>625</v>
      </c>
      <c r="C70" s="286"/>
      <c r="D70" s="280"/>
      <c r="E70" s="281"/>
      <c r="F70" s="287"/>
      <c r="G70" s="221">
        <v>480000</v>
      </c>
      <c r="H70" s="221">
        <v>3</v>
      </c>
      <c r="I70" s="281"/>
      <c r="J70" s="287"/>
      <c r="K70" s="221">
        <v>480000</v>
      </c>
      <c r="L70" s="228">
        <v>3</v>
      </c>
      <c r="M70" s="266"/>
      <c r="N70" s="245">
        <v>160000</v>
      </c>
      <c r="O70" s="252" t="s">
        <v>669</v>
      </c>
    </row>
    <row r="71" spans="1:15" ht="18" customHeight="1">
      <c r="A71" s="276">
        <v>21</v>
      </c>
      <c r="B71" s="283" t="s">
        <v>565</v>
      </c>
      <c r="C71" s="284"/>
      <c r="D71" s="284"/>
      <c r="E71" s="232">
        <f>SUM(E72:E77)</f>
        <v>2522000</v>
      </c>
      <c r="F71" s="232">
        <f t="shared" ref="F71:L71" si="14">SUM(F72:F77)</f>
        <v>12</v>
      </c>
      <c r="G71" s="232">
        <f t="shared" si="14"/>
        <v>2688000</v>
      </c>
      <c r="H71" s="232">
        <f t="shared" si="14"/>
        <v>13</v>
      </c>
      <c r="I71" s="232">
        <f t="shared" si="14"/>
        <v>2660000</v>
      </c>
      <c r="J71" s="232">
        <f t="shared" si="14"/>
        <v>15</v>
      </c>
      <c r="K71" s="232">
        <f t="shared" si="14"/>
        <v>1938000</v>
      </c>
      <c r="L71" s="232">
        <f t="shared" si="14"/>
        <v>11</v>
      </c>
      <c r="M71" s="267"/>
      <c r="N71" s="242"/>
      <c r="O71" s="250"/>
    </row>
    <row r="72" spans="1:15" ht="18" customHeight="1">
      <c r="A72" s="277"/>
      <c r="B72" s="215" t="s">
        <v>626</v>
      </c>
      <c r="C72" s="285">
        <f>D72+D74+E71+G71+I71+K71</f>
        <v>10368000</v>
      </c>
      <c r="D72" s="222">
        <v>440000</v>
      </c>
      <c r="E72" s="220">
        <v>1596000</v>
      </c>
      <c r="F72" s="220">
        <f>E72/N72</f>
        <v>7</v>
      </c>
      <c r="G72" s="220">
        <v>1596000</v>
      </c>
      <c r="H72" s="220">
        <f>G72/N72</f>
        <v>7</v>
      </c>
      <c r="I72" s="220">
        <v>1368000</v>
      </c>
      <c r="J72" s="220">
        <f>I72/N72</f>
        <v>6</v>
      </c>
      <c r="K72" s="220">
        <v>912000</v>
      </c>
      <c r="L72" s="227">
        <f>K72/N72</f>
        <v>4</v>
      </c>
      <c r="M72" s="266"/>
      <c r="N72" s="244">
        <v>228000</v>
      </c>
      <c r="O72" s="251" t="s">
        <v>673</v>
      </c>
    </row>
    <row r="73" spans="1:15" ht="18" customHeight="1">
      <c r="A73" s="277"/>
      <c r="B73" s="216" t="s">
        <v>627</v>
      </c>
      <c r="C73" s="302"/>
      <c r="D73" s="225"/>
      <c r="E73" s="221">
        <v>440000</v>
      </c>
      <c r="F73" s="221">
        <f>E73/N73</f>
        <v>2</v>
      </c>
      <c r="G73" s="221">
        <v>440000</v>
      </c>
      <c r="H73" s="221">
        <f>G73/N73</f>
        <v>2</v>
      </c>
      <c r="I73" s="221">
        <v>220000</v>
      </c>
      <c r="J73" s="221">
        <f>I73/N73</f>
        <v>1</v>
      </c>
      <c r="K73" s="221">
        <v>220000</v>
      </c>
      <c r="L73" s="228">
        <f>K73/N73</f>
        <v>1</v>
      </c>
      <c r="M73" s="266"/>
      <c r="N73" s="245">
        <v>220000</v>
      </c>
      <c r="O73" s="252" t="s">
        <v>673</v>
      </c>
    </row>
    <row r="74" spans="1:15" ht="18" customHeight="1">
      <c r="A74" s="277"/>
      <c r="B74" s="217" t="s">
        <v>628</v>
      </c>
      <c r="C74" s="302"/>
      <c r="D74" s="219">
        <v>120000</v>
      </c>
      <c r="E74" s="281"/>
      <c r="F74" s="314"/>
      <c r="G74" s="281"/>
      <c r="H74" s="314"/>
      <c r="I74" s="220">
        <v>208000</v>
      </c>
      <c r="J74" s="220">
        <f>I74/N74</f>
        <v>2</v>
      </c>
      <c r="K74" s="220">
        <v>208000</v>
      </c>
      <c r="L74" s="227">
        <f>K74/N74</f>
        <v>2</v>
      </c>
      <c r="M74" s="266"/>
      <c r="N74" s="244">
        <v>104000</v>
      </c>
      <c r="O74" s="256" t="s">
        <v>674</v>
      </c>
    </row>
    <row r="75" spans="1:15" ht="18" customHeight="1">
      <c r="A75" s="277"/>
      <c r="B75" s="216" t="s">
        <v>629</v>
      </c>
      <c r="C75" s="302"/>
      <c r="D75" s="204"/>
      <c r="E75" s="281"/>
      <c r="F75" s="315"/>
      <c r="G75" s="281"/>
      <c r="H75" s="315"/>
      <c r="I75" s="221">
        <v>200000</v>
      </c>
      <c r="J75" s="221">
        <f>I75/N75</f>
        <v>2</v>
      </c>
      <c r="K75" s="221">
        <v>100000</v>
      </c>
      <c r="L75" s="228">
        <v>1</v>
      </c>
      <c r="M75" s="266"/>
      <c r="N75" s="245">
        <v>100000</v>
      </c>
      <c r="O75" s="257" t="s">
        <v>674</v>
      </c>
    </row>
    <row r="76" spans="1:15" ht="18" customHeight="1">
      <c r="A76" s="277"/>
      <c r="B76" s="217" t="s">
        <v>630</v>
      </c>
      <c r="C76" s="302"/>
      <c r="D76" s="205"/>
      <c r="E76" s="220">
        <v>166000</v>
      </c>
      <c r="F76" s="220">
        <v>1</v>
      </c>
      <c r="G76" s="220">
        <v>332000</v>
      </c>
      <c r="H76" s="220">
        <v>2</v>
      </c>
      <c r="I76" s="220">
        <v>664000</v>
      </c>
      <c r="J76" s="220">
        <f>I76/N76</f>
        <v>4</v>
      </c>
      <c r="K76" s="220">
        <v>498000</v>
      </c>
      <c r="L76" s="227">
        <f>K76/N76</f>
        <v>3</v>
      </c>
      <c r="M76" s="266"/>
      <c r="N76" s="244">
        <v>166000</v>
      </c>
      <c r="O76" s="251" t="s">
        <v>669</v>
      </c>
    </row>
    <row r="77" spans="1:15" ht="18" customHeight="1">
      <c r="A77" s="278"/>
      <c r="B77" s="216" t="s">
        <v>631</v>
      </c>
      <c r="C77" s="288"/>
      <c r="D77" s="206"/>
      <c r="E77" s="221">
        <v>320000</v>
      </c>
      <c r="F77" s="221">
        <v>2</v>
      </c>
      <c r="G77" s="221">
        <v>320000</v>
      </c>
      <c r="H77" s="221">
        <v>2</v>
      </c>
      <c r="I77" s="224"/>
      <c r="J77" s="224"/>
      <c r="K77" s="224"/>
      <c r="L77" s="224"/>
      <c r="M77" s="266"/>
      <c r="N77" s="245">
        <v>160000</v>
      </c>
      <c r="O77" s="252" t="s">
        <v>669</v>
      </c>
    </row>
    <row r="78" spans="1:15" ht="18" customHeight="1">
      <c r="A78" s="276">
        <v>22</v>
      </c>
      <c r="B78" s="296" t="s">
        <v>565</v>
      </c>
      <c r="C78" s="297"/>
      <c r="D78" s="297"/>
      <c r="E78" s="231"/>
      <c r="F78" s="231"/>
      <c r="G78" s="232">
        <v>5256000</v>
      </c>
      <c r="H78" s="232">
        <v>15</v>
      </c>
      <c r="I78" s="231"/>
      <c r="J78" s="231"/>
      <c r="K78" s="231"/>
      <c r="L78" s="233"/>
      <c r="M78" s="269"/>
      <c r="N78" s="242"/>
      <c r="O78" s="250"/>
    </row>
    <row r="79" spans="1:15" ht="18" customHeight="1">
      <c r="A79" s="277"/>
      <c r="B79" s="215" t="s">
        <v>632</v>
      </c>
      <c r="C79" s="285">
        <f>D79+G78</f>
        <v>5936000</v>
      </c>
      <c r="D79" s="279">
        <v>680000</v>
      </c>
      <c r="E79" s="281"/>
      <c r="F79" s="287"/>
      <c r="G79" s="220">
        <v>4576000</v>
      </c>
      <c r="H79" s="220">
        <f>G79/N79</f>
        <v>13</v>
      </c>
      <c r="I79" s="281"/>
      <c r="J79" s="287"/>
      <c r="K79" s="281"/>
      <c r="L79" s="287"/>
      <c r="M79" s="270"/>
      <c r="N79" s="243">
        <v>352000</v>
      </c>
      <c r="O79" s="275" t="s">
        <v>672</v>
      </c>
    </row>
    <row r="80" spans="1:15" ht="18" customHeight="1">
      <c r="A80" s="278"/>
      <c r="B80" s="216" t="s">
        <v>633</v>
      </c>
      <c r="C80" s="288"/>
      <c r="D80" s="282"/>
      <c r="E80" s="281"/>
      <c r="F80" s="287"/>
      <c r="G80" s="221">
        <v>680000</v>
      </c>
      <c r="H80" s="221">
        <f>G80/N80</f>
        <v>2</v>
      </c>
      <c r="I80" s="281"/>
      <c r="J80" s="287"/>
      <c r="K80" s="281"/>
      <c r="L80" s="287"/>
      <c r="M80" s="270"/>
      <c r="N80" s="245">
        <v>340000</v>
      </c>
      <c r="O80" s="252" t="s">
        <v>672</v>
      </c>
    </row>
    <row r="81" spans="1:15" ht="18" customHeight="1">
      <c r="A81" s="276">
        <v>23</v>
      </c>
      <c r="B81" s="296" t="s">
        <v>565</v>
      </c>
      <c r="C81" s="297"/>
      <c r="D81" s="297"/>
      <c r="E81" s="231"/>
      <c r="F81" s="231"/>
      <c r="G81" s="232">
        <f>SUM(G82:G87)</f>
        <v>5160000</v>
      </c>
      <c r="H81" s="232">
        <f t="shared" ref="H81:L81" si="15">SUM(H82:H87)</f>
        <v>18</v>
      </c>
      <c r="I81" s="236"/>
      <c r="J81" s="236"/>
      <c r="K81" s="232">
        <f t="shared" si="15"/>
        <v>4320000</v>
      </c>
      <c r="L81" s="232">
        <f t="shared" si="15"/>
        <v>15</v>
      </c>
      <c r="M81" s="267"/>
      <c r="N81" s="242"/>
      <c r="O81" s="250"/>
    </row>
    <row r="82" spans="1:15" ht="18" customHeight="1">
      <c r="A82" s="277"/>
      <c r="B82" s="215" t="s">
        <v>634</v>
      </c>
      <c r="C82" s="285">
        <f>D82+G81+K81</f>
        <v>10040000</v>
      </c>
      <c r="D82" s="279">
        <v>560000</v>
      </c>
      <c r="E82" s="281"/>
      <c r="F82" s="287"/>
      <c r="G82" s="220">
        <v>1160000</v>
      </c>
      <c r="H82" s="220">
        <f>G82/N82</f>
        <v>4</v>
      </c>
      <c r="I82" s="281"/>
      <c r="J82" s="287"/>
      <c r="K82" s="220">
        <v>1160000</v>
      </c>
      <c r="L82" s="227">
        <v>4</v>
      </c>
      <c r="M82" s="266"/>
      <c r="N82" s="244">
        <v>290000</v>
      </c>
      <c r="O82" s="251" t="s">
        <v>671</v>
      </c>
    </row>
    <row r="83" spans="1:15" ht="18" customHeight="1">
      <c r="A83" s="277"/>
      <c r="B83" s="216" t="s">
        <v>635</v>
      </c>
      <c r="C83" s="302"/>
      <c r="D83" s="293"/>
      <c r="E83" s="281"/>
      <c r="F83" s="287"/>
      <c r="G83" s="221">
        <v>560000</v>
      </c>
      <c r="H83" s="221">
        <f>G83/N83</f>
        <v>2</v>
      </c>
      <c r="I83" s="281"/>
      <c r="J83" s="287"/>
      <c r="K83" s="221">
        <v>280000</v>
      </c>
      <c r="L83" s="228">
        <v>1</v>
      </c>
      <c r="M83" s="266"/>
      <c r="N83" s="245">
        <v>280000</v>
      </c>
      <c r="O83" s="252" t="s">
        <v>671</v>
      </c>
    </row>
    <row r="84" spans="1:15" ht="18" customHeight="1">
      <c r="A84" s="277"/>
      <c r="B84" s="217" t="s">
        <v>636</v>
      </c>
      <c r="C84" s="302"/>
      <c r="D84" s="293"/>
      <c r="E84" s="287"/>
      <c r="F84" s="287"/>
      <c r="G84" s="220">
        <v>1160000</v>
      </c>
      <c r="H84" s="220">
        <v>4</v>
      </c>
      <c r="I84" s="287"/>
      <c r="J84" s="287"/>
      <c r="K84" s="220">
        <v>1160000</v>
      </c>
      <c r="L84" s="241">
        <v>4</v>
      </c>
      <c r="M84" s="266"/>
      <c r="N84" s="244">
        <v>290000</v>
      </c>
      <c r="O84" s="251" t="s">
        <v>671</v>
      </c>
    </row>
    <row r="85" spans="1:15" ht="18" customHeight="1">
      <c r="A85" s="277"/>
      <c r="B85" s="216" t="s">
        <v>637</v>
      </c>
      <c r="C85" s="302"/>
      <c r="D85" s="293"/>
      <c r="E85" s="287"/>
      <c r="F85" s="287"/>
      <c r="G85" s="221">
        <v>560000</v>
      </c>
      <c r="H85" s="221">
        <v>2</v>
      </c>
      <c r="I85" s="287"/>
      <c r="J85" s="287"/>
      <c r="K85" s="221">
        <v>280000</v>
      </c>
      <c r="L85" s="228">
        <v>1</v>
      </c>
      <c r="M85" s="266"/>
      <c r="N85" s="245">
        <v>280000</v>
      </c>
      <c r="O85" s="252" t="s">
        <v>671</v>
      </c>
    </row>
    <row r="86" spans="1:15" ht="18" customHeight="1">
      <c r="A86" s="277"/>
      <c r="B86" s="217" t="s">
        <v>638</v>
      </c>
      <c r="C86" s="302"/>
      <c r="D86" s="293"/>
      <c r="E86" s="281"/>
      <c r="F86" s="287"/>
      <c r="G86" s="220">
        <v>1160000</v>
      </c>
      <c r="H86" s="220">
        <v>4</v>
      </c>
      <c r="I86" s="281"/>
      <c r="J86" s="287"/>
      <c r="K86" s="220">
        <v>1160000</v>
      </c>
      <c r="L86" s="227">
        <v>4</v>
      </c>
      <c r="M86" s="266"/>
      <c r="N86" s="244">
        <v>290000</v>
      </c>
      <c r="O86" s="251" t="s">
        <v>671</v>
      </c>
    </row>
    <row r="87" spans="1:15" ht="18" customHeight="1">
      <c r="A87" s="278"/>
      <c r="B87" s="214" t="s">
        <v>639</v>
      </c>
      <c r="C87" s="286"/>
      <c r="D87" s="280"/>
      <c r="E87" s="281"/>
      <c r="F87" s="287"/>
      <c r="G87" s="221">
        <v>560000</v>
      </c>
      <c r="H87" s="221">
        <v>2</v>
      </c>
      <c r="I87" s="281"/>
      <c r="J87" s="287"/>
      <c r="K87" s="221">
        <v>280000</v>
      </c>
      <c r="L87" s="228">
        <v>1</v>
      </c>
      <c r="M87" s="266"/>
      <c r="N87" s="245">
        <v>280000</v>
      </c>
      <c r="O87" s="252" t="s">
        <v>671</v>
      </c>
    </row>
    <row r="88" spans="1:15" ht="18" customHeight="1">
      <c r="A88" s="276">
        <v>24</v>
      </c>
      <c r="B88" s="283" t="s">
        <v>565</v>
      </c>
      <c r="C88" s="284"/>
      <c r="D88" s="284"/>
      <c r="E88" s="232">
        <f>SUM(E89:E90)</f>
        <v>2010000</v>
      </c>
      <c r="F88" s="232">
        <f t="shared" ref="F88:L88" si="16">SUM(F89:F90)</f>
        <v>7</v>
      </c>
      <c r="G88" s="232">
        <f t="shared" si="16"/>
        <v>2590000</v>
      </c>
      <c r="H88" s="232">
        <f t="shared" si="16"/>
        <v>9</v>
      </c>
      <c r="I88" s="232">
        <f t="shared" si="16"/>
        <v>2590000</v>
      </c>
      <c r="J88" s="232">
        <f t="shared" si="16"/>
        <v>9</v>
      </c>
      <c r="K88" s="232">
        <f t="shared" si="16"/>
        <v>2590000</v>
      </c>
      <c r="L88" s="232">
        <f t="shared" si="16"/>
        <v>9</v>
      </c>
      <c r="M88" s="267"/>
      <c r="N88" s="242"/>
      <c r="O88" s="250"/>
    </row>
    <row r="89" spans="1:15" ht="18" customHeight="1">
      <c r="A89" s="277"/>
      <c r="B89" s="215" t="s">
        <v>640</v>
      </c>
      <c r="C89" s="285">
        <f>D89+E88+G88+I88+K88</f>
        <v>10340000</v>
      </c>
      <c r="D89" s="279">
        <v>560000</v>
      </c>
      <c r="E89" s="220">
        <v>1450000</v>
      </c>
      <c r="F89" s="220">
        <f>E89/N89</f>
        <v>5</v>
      </c>
      <c r="G89" s="220">
        <v>2030000</v>
      </c>
      <c r="H89" s="220">
        <f>G89/N89</f>
        <v>7</v>
      </c>
      <c r="I89" s="220">
        <v>2030000</v>
      </c>
      <c r="J89" s="220">
        <f>I89/N89</f>
        <v>7</v>
      </c>
      <c r="K89" s="220">
        <v>2030000</v>
      </c>
      <c r="L89" s="227">
        <f>K89/N89</f>
        <v>7</v>
      </c>
      <c r="M89" s="266"/>
      <c r="N89" s="244">
        <v>290000</v>
      </c>
      <c r="O89" s="251" t="s">
        <v>671</v>
      </c>
    </row>
    <row r="90" spans="1:15" ht="18" customHeight="1">
      <c r="A90" s="278"/>
      <c r="B90" s="214" t="s">
        <v>641</v>
      </c>
      <c r="C90" s="286"/>
      <c r="D90" s="280"/>
      <c r="E90" s="221">
        <v>560000</v>
      </c>
      <c r="F90" s="221">
        <f>E90/N90</f>
        <v>2</v>
      </c>
      <c r="G90" s="221">
        <v>560000</v>
      </c>
      <c r="H90" s="221">
        <f>G90/N90</f>
        <v>2</v>
      </c>
      <c r="I90" s="221">
        <v>560000</v>
      </c>
      <c r="J90" s="221">
        <f>I90/N90</f>
        <v>2</v>
      </c>
      <c r="K90" s="221">
        <v>560000</v>
      </c>
      <c r="L90" s="228">
        <f>K90/N90</f>
        <v>2</v>
      </c>
      <c r="M90" s="266"/>
      <c r="N90" s="245">
        <v>280000</v>
      </c>
      <c r="O90" s="252" t="s">
        <v>671</v>
      </c>
    </row>
    <row r="91" spans="1:15" ht="18" customHeight="1">
      <c r="A91" s="276">
        <v>25</v>
      </c>
      <c r="B91" s="283" t="s">
        <v>565</v>
      </c>
      <c r="C91" s="284"/>
      <c r="D91" s="284"/>
      <c r="E91" s="232">
        <f>SUM(E92:E93)</f>
        <v>2264000</v>
      </c>
      <c r="F91" s="232">
        <f t="shared" ref="F91:K91" si="17">SUM(F92:F93)</f>
        <v>10</v>
      </c>
      <c r="G91" s="232">
        <f t="shared" si="17"/>
        <v>2948000</v>
      </c>
      <c r="H91" s="232">
        <f t="shared" si="17"/>
        <v>13</v>
      </c>
      <c r="I91" s="232">
        <f t="shared" si="17"/>
        <v>2044000</v>
      </c>
      <c r="J91" s="232">
        <f t="shared" si="17"/>
        <v>9</v>
      </c>
      <c r="K91" s="232">
        <f t="shared" si="17"/>
        <v>2044000</v>
      </c>
      <c r="L91" s="233"/>
      <c r="M91" s="269"/>
      <c r="N91" s="242"/>
      <c r="O91" s="250"/>
    </row>
    <row r="92" spans="1:15" ht="18" customHeight="1">
      <c r="A92" s="277"/>
      <c r="B92" s="215" t="s">
        <v>642</v>
      </c>
      <c r="C92" s="285">
        <f>SUM(D92+E91+G91+I91+K91)</f>
        <v>9740000</v>
      </c>
      <c r="D92" s="279">
        <v>440000</v>
      </c>
      <c r="E92" s="220">
        <v>1824000</v>
      </c>
      <c r="F92" s="220">
        <f>E92/N92</f>
        <v>8</v>
      </c>
      <c r="G92" s="220">
        <v>2508000</v>
      </c>
      <c r="H92" s="220">
        <f>G92/N92</f>
        <v>11</v>
      </c>
      <c r="I92" s="220">
        <v>1824000</v>
      </c>
      <c r="J92" s="220">
        <f>I92/N92</f>
        <v>8</v>
      </c>
      <c r="K92" s="220">
        <v>1824000</v>
      </c>
      <c r="L92" s="227">
        <f>K92/N92</f>
        <v>8</v>
      </c>
      <c r="M92" s="266"/>
      <c r="N92" s="244">
        <v>228000</v>
      </c>
      <c r="O92" s="251" t="s">
        <v>673</v>
      </c>
    </row>
    <row r="93" spans="1:15" ht="18" customHeight="1">
      <c r="A93" s="278"/>
      <c r="B93" s="216" t="s">
        <v>643</v>
      </c>
      <c r="C93" s="288"/>
      <c r="D93" s="282"/>
      <c r="E93" s="221">
        <v>440000</v>
      </c>
      <c r="F93" s="221">
        <v>2</v>
      </c>
      <c r="G93" s="221">
        <v>440000</v>
      </c>
      <c r="H93" s="221">
        <v>2</v>
      </c>
      <c r="I93" s="221">
        <v>220000</v>
      </c>
      <c r="J93" s="221">
        <v>1</v>
      </c>
      <c r="K93" s="221">
        <v>220000</v>
      </c>
      <c r="L93" s="228">
        <v>1</v>
      </c>
      <c r="M93" s="266"/>
      <c r="N93" s="245">
        <v>220000</v>
      </c>
      <c r="O93" s="252" t="s">
        <v>673</v>
      </c>
    </row>
    <row r="94" spans="1:15" ht="18" customHeight="1">
      <c r="A94" s="276">
        <v>26</v>
      </c>
      <c r="B94" s="296" t="s">
        <v>565</v>
      </c>
      <c r="C94" s="297"/>
      <c r="D94" s="297"/>
      <c r="E94" s="231"/>
      <c r="F94" s="231"/>
      <c r="G94" s="232">
        <f>SUM(G95:G96)</f>
        <v>984000</v>
      </c>
      <c r="H94" s="232">
        <f t="shared" ref="H94:K94" si="18">SUM(H95:H96)</f>
        <v>6</v>
      </c>
      <c r="I94" s="236"/>
      <c r="J94" s="236"/>
      <c r="K94" s="232">
        <f t="shared" si="18"/>
        <v>824000</v>
      </c>
      <c r="L94" s="233">
        <v>5</v>
      </c>
      <c r="M94" s="269"/>
      <c r="N94" s="242"/>
      <c r="O94" s="250"/>
    </row>
    <row r="95" spans="1:15" ht="18" customHeight="1">
      <c r="A95" s="277"/>
      <c r="B95" s="215" t="s">
        <v>644</v>
      </c>
      <c r="C95" s="285">
        <f>D95+G94+K94</f>
        <v>1968000</v>
      </c>
      <c r="D95" s="279">
        <v>160000</v>
      </c>
      <c r="E95" s="281"/>
      <c r="F95" s="287"/>
      <c r="G95" s="220">
        <v>664000</v>
      </c>
      <c r="H95" s="220">
        <f>G95/N95</f>
        <v>4</v>
      </c>
      <c r="I95" s="281"/>
      <c r="J95" s="287"/>
      <c r="K95" s="220">
        <v>664000</v>
      </c>
      <c r="L95" s="227">
        <f>K95/N95</f>
        <v>4</v>
      </c>
      <c r="M95" s="266"/>
      <c r="N95" s="244">
        <v>166000</v>
      </c>
      <c r="O95" s="251" t="s">
        <v>669</v>
      </c>
    </row>
    <row r="96" spans="1:15" ht="18" customHeight="1">
      <c r="A96" s="278"/>
      <c r="B96" s="214" t="s">
        <v>645</v>
      </c>
      <c r="C96" s="286"/>
      <c r="D96" s="280"/>
      <c r="E96" s="281"/>
      <c r="F96" s="287"/>
      <c r="G96" s="221">
        <v>320000</v>
      </c>
      <c r="H96" s="221">
        <f>G96/N96</f>
        <v>2</v>
      </c>
      <c r="I96" s="281"/>
      <c r="J96" s="287"/>
      <c r="K96" s="221">
        <v>160000</v>
      </c>
      <c r="L96" s="228">
        <v>1</v>
      </c>
      <c r="M96" s="266"/>
      <c r="N96" s="245">
        <v>160000</v>
      </c>
      <c r="O96" s="252" t="s">
        <v>669</v>
      </c>
    </row>
    <row r="97" spans="1:15" ht="18" customHeight="1">
      <c r="A97" s="276">
        <v>27</v>
      </c>
      <c r="B97" s="283" t="s">
        <v>666</v>
      </c>
      <c r="C97" s="284"/>
      <c r="D97" s="284"/>
      <c r="E97" s="232">
        <f>SUM(E98:E99)</f>
        <v>984000</v>
      </c>
      <c r="F97" s="232">
        <f t="shared" ref="F97:J97" si="19">SUM(F98:F99)</f>
        <v>6</v>
      </c>
      <c r="G97" s="232">
        <f t="shared" si="19"/>
        <v>812000</v>
      </c>
      <c r="H97" s="232">
        <f t="shared" si="19"/>
        <v>5</v>
      </c>
      <c r="I97" s="232">
        <f t="shared" si="19"/>
        <v>326000</v>
      </c>
      <c r="J97" s="232">
        <f t="shared" si="19"/>
        <v>2</v>
      </c>
      <c r="K97" s="231"/>
      <c r="L97" s="240"/>
      <c r="M97" s="269"/>
      <c r="N97" s="242"/>
      <c r="O97" s="250"/>
    </row>
    <row r="98" spans="1:15" ht="18" customHeight="1">
      <c r="A98" s="277"/>
      <c r="B98" s="215" t="s">
        <v>646</v>
      </c>
      <c r="C98" s="285">
        <f>D98+E97+G97+I97</f>
        <v>2442000</v>
      </c>
      <c r="D98" s="279">
        <v>320000</v>
      </c>
      <c r="E98" s="220">
        <v>664000</v>
      </c>
      <c r="F98" s="220">
        <f>E98/N98</f>
        <v>4</v>
      </c>
      <c r="G98" s="220">
        <v>332000</v>
      </c>
      <c r="H98" s="220">
        <v>2</v>
      </c>
      <c r="I98" s="220">
        <v>166000</v>
      </c>
      <c r="J98" s="220">
        <v>1</v>
      </c>
      <c r="K98" s="281"/>
      <c r="L98" s="287"/>
      <c r="M98" s="270"/>
      <c r="N98" s="244">
        <v>166000</v>
      </c>
      <c r="O98" s="251" t="s">
        <v>669</v>
      </c>
    </row>
    <row r="99" spans="1:15" ht="18" customHeight="1">
      <c r="A99" s="278"/>
      <c r="B99" s="216" t="s">
        <v>647</v>
      </c>
      <c r="C99" s="288"/>
      <c r="D99" s="282"/>
      <c r="E99" s="221">
        <v>320000</v>
      </c>
      <c r="F99" s="221">
        <v>2</v>
      </c>
      <c r="G99" s="221">
        <v>480000</v>
      </c>
      <c r="H99" s="221">
        <v>3</v>
      </c>
      <c r="I99" s="221">
        <v>160000</v>
      </c>
      <c r="J99" s="221">
        <v>1</v>
      </c>
      <c r="K99" s="281"/>
      <c r="L99" s="287"/>
      <c r="M99" s="270"/>
      <c r="N99" s="245">
        <v>160000</v>
      </c>
      <c r="O99" s="252" t="s">
        <v>669</v>
      </c>
    </row>
    <row r="100" spans="1:15" ht="18" customHeight="1">
      <c r="A100" s="276">
        <v>28</v>
      </c>
      <c r="B100" s="296" t="s">
        <v>565</v>
      </c>
      <c r="C100" s="297"/>
      <c r="D100" s="297"/>
      <c r="E100" s="231"/>
      <c r="F100" s="231"/>
      <c r="G100" s="232">
        <f>SUM(G101:G102)</f>
        <v>652000</v>
      </c>
      <c r="H100" s="232">
        <f>SUM(H101:H102)</f>
        <v>4</v>
      </c>
      <c r="I100" s="231"/>
      <c r="J100" s="231"/>
      <c r="K100" s="231"/>
      <c r="L100" s="233"/>
      <c r="M100" s="269"/>
      <c r="N100" s="242"/>
      <c r="O100" s="250"/>
    </row>
    <row r="101" spans="1:15" ht="18" customHeight="1">
      <c r="A101" s="277"/>
      <c r="B101" s="215" t="s">
        <v>648</v>
      </c>
      <c r="C101" s="285">
        <f>D101+G100</f>
        <v>972000</v>
      </c>
      <c r="D101" s="279">
        <v>320000</v>
      </c>
      <c r="E101" s="281"/>
      <c r="F101" s="287"/>
      <c r="G101" s="220">
        <v>332000</v>
      </c>
      <c r="H101" s="220">
        <v>2</v>
      </c>
      <c r="I101" s="281"/>
      <c r="J101" s="287"/>
      <c r="K101" s="281"/>
      <c r="L101" s="287"/>
      <c r="M101" s="270"/>
      <c r="N101" s="244">
        <v>166000</v>
      </c>
      <c r="O101" s="251" t="s">
        <v>669</v>
      </c>
    </row>
    <row r="102" spans="1:15" ht="18" customHeight="1">
      <c r="A102" s="278"/>
      <c r="B102" s="216" t="s">
        <v>649</v>
      </c>
      <c r="C102" s="288"/>
      <c r="D102" s="282"/>
      <c r="E102" s="281"/>
      <c r="F102" s="287"/>
      <c r="G102" s="221">
        <v>320000</v>
      </c>
      <c r="H102" s="221">
        <v>2</v>
      </c>
      <c r="I102" s="281"/>
      <c r="J102" s="287"/>
      <c r="K102" s="281"/>
      <c r="L102" s="287"/>
      <c r="M102" s="270"/>
      <c r="N102" s="245">
        <v>160000</v>
      </c>
      <c r="O102" s="252" t="s">
        <v>669</v>
      </c>
    </row>
    <row r="103" spans="1:15" ht="18" customHeight="1">
      <c r="A103" s="276">
        <v>29</v>
      </c>
      <c r="B103" s="296" t="s">
        <v>565</v>
      </c>
      <c r="C103" s="297"/>
      <c r="D103" s="297"/>
      <c r="E103" s="231"/>
      <c r="F103" s="231"/>
      <c r="G103" s="232">
        <v>486000</v>
      </c>
      <c r="H103" s="232">
        <v>3</v>
      </c>
      <c r="I103" s="231"/>
      <c r="J103" s="231"/>
      <c r="K103" s="231"/>
      <c r="L103" s="233"/>
      <c r="M103" s="269"/>
      <c r="N103" s="242"/>
      <c r="O103" s="250"/>
    </row>
    <row r="104" spans="1:15" ht="18" customHeight="1">
      <c r="A104" s="277"/>
      <c r="B104" s="215" t="s">
        <v>650</v>
      </c>
      <c r="C104" s="285">
        <f>D104+G103</f>
        <v>806000</v>
      </c>
      <c r="D104" s="279">
        <v>320000</v>
      </c>
      <c r="E104" s="281"/>
      <c r="F104" s="287"/>
      <c r="G104" s="220">
        <v>166000</v>
      </c>
      <c r="H104" s="220">
        <v>1</v>
      </c>
      <c r="I104" s="281"/>
      <c r="J104" s="287"/>
      <c r="K104" s="281"/>
      <c r="L104" s="287"/>
      <c r="M104" s="270"/>
      <c r="N104" s="244">
        <v>166000</v>
      </c>
      <c r="O104" s="251" t="s">
        <v>669</v>
      </c>
    </row>
    <row r="105" spans="1:15" ht="18" customHeight="1">
      <c r="A105" s="278"/>
      <c r="B105" s="216" t="s">
        <v>651</v>
      </c>
      <c r="C105" s="288"/>
      <c r="D105" s="282"/>
      <c r="E105" s="281"/>
      <c r="F105" s="287"/>
      <c r="G105" s="221">
        <v>320000</v>
      </c>
      <c r="H105" s="221">
        <v>2</v>
      </c>
      <c r="I105" s="281"/>
      <c r="J105" s="287"/>
      <c r="K105" s="281"/>
      <c r="L105" s="287"/>
      <c r="M105" s="270"/>
      <c r="N105" s="245">
        <v>160000</v>
      </c>
      <c r="O105" s="252" t="s">
        <v>669</v>
      </c>
    </row>
    <row r="106" spans="1:15" ht="18" customHeight="1">
      <c r="A106" s="276">
        <v>30</v>
      </c>
      <c r="B106" s="298" t="s">
        <v>565</v>
      </c>
      <c r="C106" s="299"/>
      <c r="D106" s="299"/>
      <c r="E106" s="231"/>
      <c r="F106" s="231"/>
      <c r="G106" s="232">
        <f>SUM(G107:G108)</f>
        <v>1352000</v>
      </c>
      <c r="H106" s="232">
        <f t="shared" ref="H106:L106" si="20">SUM(H107:H108)</f>
        <v>6</v>
      </c>
      <c r="I106" s="236"/>
      <c r="J106" s="236"/>
      <c r="K106" s="232">
        <f t="shared" si="20"/>
        <v>676000</v>
      </c>
      <c r="L106" s="232">
        <f t="shared" si="20"/>
        <v>3</v>
      </c>
      <c r="M106" s="267"/>
      <c r="N106" s="242"/>
      <c r="O106" s="250"/>
    </row>
    <row r="107" spans="1:15" ht="18" customHeight="1">
      <c r="A107" s="277"/>
      <c r="B107" s="215" t="s">
        <v>652</v>
      </c>
      <c r="C107" s="285">
        <f>D107+G106+K106</f>
        <v>2468000</v>
      </c>
      <c r="D107" s="301">
        <v>440000</v>
      </c>
      <c r="E107" s="281"/>
      <c r="F107" s="287"/>
      <c r="G107" s="220">
        <v>912000</v>
      </c>
      <c r="H107" s="220">
        <f>G107/N107</f>
        <v>4</v>
      </c>
      <c r="I107" s="281"/>
      <c r="J107" s="287"/>
      <c r="K107" s="220">
        <v>456000</v>
      </c>
      <c r="L107" s="241">
        <f>K107/N107</f>
        <v>2</v>
      </c>
      <c r="M107" s="266"/>
      <c r="N107" s="244">
        <v>228000</v>
      </c>
      <c r="O107" s="251" t="s">
        <v>673</v>
      </c>
    </row>
    <row r="108" spans="1:15" ht="18" customHeight="1">
      <c r="A108" s="278"/>
      <c r="B108" s="216" t="s">
        <v>653</v>
      </c>
      <c r="C108" s="288"/>
      <c r="D108" s="282"/>
      <c r="E108" s="281"/>
      <c r="F108" s="287"/>
      <c r="G108" s="221">
        <v>440000</v>
      </c>
      <c r="H108" s="221">
        <f>G108/N108</f>
        <v>2</v>
      </c>
      <c r="I108" s="281"/>
      <c r="J108" s="287"/>
      <c r="K108" s="221">
        <v>220000</v>
      </c>
      <c r="L108" s="228">
        <v>1</v>
      </c>
      <c r="M108" s="266"/>
      <c r="N108" s="245">
        <v>220000</v>
      </c>
      <c r="O108" s="252" t="s">
        <v>673</v>
      </c>
    </row>
    <row r="109" spans="1:15" ht="18" customHeight="1">
      <c r="A109" s="276">
        <v>31</v>
      </c>
      <c r="B109" s="298" t="s">
        <v>565</v>
      </c>
      <c r="C109" s="299"/>
      <c r="D109" s="299"/>
      <c r="E109" s="231"/>
      <c r="F109" s="231"/>
      <c r="G109" s="232">
        <v>1124000</v>
      </c>
      <c r="H109" s="232">
        <v>5</v>
      </c>
      <c r="I109" s="231"/>
      <c r="J109" s="231"/>
      <c r="K109" s="231"/>
      <c r="L109" s="233"/>
      <c r="M109" s="269"/>
      <c r="N109" s="242"/>
      <c r="O109" s="250"/>
    </row>
    <row r="110" spans="1:15" ht="18" customHeight="1">
      <c r="A110" s="277"/>
      <c r="B110" s="213" t="s">
        <v>654</v>
      </c>
      <c r="C110" s="285">
        <f>D110+G109</f>
        <v>1344000</v>
      </c>
      <c r="D110" s="279">
        <v>220000</v>
      </c>
      <c r="E110" s="281"/>
      <c r="F110" s="287"/>
      <c r="G110" s="220">
        <v>684000</v>
      </c>
      <c r="H110" s="220">
        <f>G110/N110</f>
        <v>3</v>
      </c>
      <c r="I110" s="281"/>
      <c r="J110" s="287"/>
      <c r="K110" s="281"/>
      <c r="L110" s="287"/>
      <c r="M110" s="270"/>
      <c r="N110" s="242">
        <v>228000</v>
      </c>
      <c r="O110" s="253" t="s">
        <v>673</v>
      </c>
    </row>
    <row r="111" spans="1:15" ht="18" customHeight="1">
      <c r="A111" s="278"/>
      <c r="B111" s="214" t="s">
        <v>655</v>
      </c>
      <c r="C111" s="286"/>
      <c r="D111" s="280"/>
      <c r="E111" s="281"/>
      <c r="F111" s="287"/>
      <c r="G111" s="221">
        <v>440000</v>
      </c>
      <c r="H111" s="221">
        <v>2</v>
      </c>
      <c r="I111" s="281"/>
      <c r="J111" s="287"/>
      <c r="K111" s="281"/>
      <c r="L111" s="287"/>
      <c r="M111" s="270"/>
      <c r="N111" s="245">
        <v>220000</v>
      </c>
      <c r="O111" s="252" t="s">
        <v>673</v>
      </c>
    </row>
    <row r="112" spans="1:15" ht="18" customHeight="1">
      <c r="A112" s="276">
        <v>32</v>
      </c>
      <c r="B112" s="298" t="s">
        <v>565</v>
      </c>
      <c r="C112" s="299"/>
      <c r="D112" s="299"/>
      <c r="E112" s="232">
        <f>SUM(E113:E114)</f>
        <v>492000</v>
      </c>
      <c r="F112" s="232">
        <f t="shared" ref="F112:L112" si="21">SUM(F113:F114)</f>
        <v>3</v>
      </c>
      <c r="G112" s="232">
        <f t="shared" si="21"/>
        <v>818000</v>
      </c>
      <c r="H112" s="232">
        <f t="shared" si="21"/>
        <v>5</v>
      </c>
      <c r="I112" s="232">
        <f t="shared" si="21"/>
        <v>652000</v>
      </c>
      <c r="J112" s="232">
        <f t="shared" si="21"/>
        <v>4</v>
      </c>
      <c r="K112" s="232">
        <f t="shared" si="21"/>
        <v>818000</v>
      </c>
      <c r="L112" s="232">
        <f t="shared" si="21"/>
        <v>5</v>
      </c>
      <c r="M112" s="267"/>
      <c r="N112" s="242"/>
      <c r="O112" s="250"/>
    </row>
    <row r="113" spans="1:15" ht="18" customHeight="1">
      <c r="A113" s="277"/>
      <c r="B113" s="215" t="s">
        <v>656</v>
      </c>
      <c r="C113" s="285">
        <f>D113+E112+G112+I112+K112</f>
        <v>3100000</v>
      </c>
      <c r="D113" s="279">
        <v>320000</v>
      </c>
      <c r="E113" s="220">
        <v>332000</v>
      </c>
      <c r="F113" s="220">
        <v>2</v>
      </c>
      <c r="G113" s="220">
        <v>498000</v>
      </c>
      <c r="H113" s="220">
        <v>3</v>
      </c>
      <c r="I113" s="220">
        <v>332000</v>
      </c>
      <c r="J113" s="220">
        <v>2</v>
      </c>
      <c r="K113" s="220">
        <v>498000</v>
      </c>
      <c r="L113" s="227">
        <v>3</v>
      </c>
      <c r="M113" s="266"/>
      <c r="N113" s="244">
        <v>166000</v>
      </c>
      <c r="O113" s="251" t="s">
        <v>669</v>
      </c>
    </row>
    <row r="114" spans="1:15" ht="18" customHeight="1">
      <c r="A114" s="278"/>
      <c r="B114" s="214" t="s">
        <v>657</v>
      </c>
      <c r="C114" s="286"/>
      <c r="D114" s="280"/>
      <c r="E114" s="221">
        <v>160000</v>
      </c>
      <c r="F114" s="221">
        <v>1</v>
      </c>
      <c r="G114" s="221">
        <v>320000</v>
      </c>
      <c r="H114" s="221">
        <v>2</v>
      </c>
      <c r="I114" s="221">
        <v>320000</v>
      </c>
      <c r="J114" s="221">
        <v>2</v>
      </c>
      <c r="K114" s="221">
        <v>320000</v>
      </c>
      <c r="L114" s="228">
        <v>2</v>
      </c>
      <c r="M114" s="266"/>
      <c r="N114" s="245">
        <v>160000</v>
      </c>
      <c r="O114" s="252" t="s">
        <v>669</v>
      </c>
    </row>
    <row r="115" spans="1:15" ht="18" customHeight="1">
      <c r="A115" s="276">
        <v>33</v>
      </c>
      <c r="B115" s="298" t="s">
        <v>565</v>
      </c>
      <c r="C115" s="299"/>
      <c r="D115" s="299"/>
      <c r="E115" s="232">
        <f>SUM(E116:E117)</f>
        <v>498000</v>
      </c>
      <c r="F115" s="232">
        <f t="shared" ref="F115:L115" si="22">SUM(F116:F117)</f>
        <v>3</v>
      </c>
      <c r="G115" s="232">
        <f t="shared" si="22"/>
        <v>818000</v>
      </c>
      <c r="H115" s="232">
        <f t="shared" si="22"/>
        <v>5</v>
      </c>
      <c r="I115" s="232">
        <f t="shared" si="22"/>
        <v>498000</v>
      </c>
      <c r="J115" s="232">
        <f t="shared" si="22"/>
        <v>3</v>
      </c>
      <c r="K115" s="232">
        <f t="shared" si="22"/>
        <v>498000</v>
      </c>
      <c r="L115" s="232">
        <f t="shared" si="22"/>
        <v>3</v>
      </c>
      <c r="M115" s="267"/>
      <c r="N115" s="242"/>
      <c r="O115" s="250"/>
    </row>
    <row r="116" spans="1:15" ht="18" customHeight="1">
      <c r="A116" s="277"/>
      <c r="B116" s="215" t="s">
        <v>658</v>
      </c>
      <c r="C116" s="285">
        <f>D116+E115+G115+I115+K115</f>
        <v>2632000</v>
      </c>
      <c r="D116" s="301">
        <v>320000</v>
      </c>
      <c r="E116" s="220">
        <v>498000</v>
      </c>
      <c r="F116" s="220">
        <f>E116/N116</f>
        <v>3</v>
      </c>
      <c r="G116" s="220">
        <v>498000</v>
      </c>
      <c r="H116" s="220">
        <f>G116/N116</f>
        <v>3</v>
      </c>
      <c r="I116" s="220">
        <v>498000</v>
      </c>
      <c r="J116" s="220">
        <v>3</v>
      </c>
      <c r="K116" s="220">
        <v>498000</v>
      </c>
      <c r="L116" s="227">
        <v>3</v>
      </c>
      <c r="M116" s="266"/>
      <c r="N116" s="244">
        <v>166000</v>
      </c>
      <c r="O116" s="251" t="s">
        <v>669</v>
      </c>
    </row>
    <row r="117" spans="1:15" ht="18" customHeight="1" thickBot="1">
      <c r="A117" s="305"/>
      <c r="B117" s="259" t="s">
        <v>659</v>
      </c>
      <c r="C117" s="312"/>
      <c r="D117" s="306"/>
      <c r="E117" s="260"/>
      <c r="F117" s="260"/>
      <c r="G117" s="261">
        <v>320000</v>
      </c>
      <c r="H117" s="261">
        <v>2</v>
      </c>
      <c r="I117" s="260"/>
      <c r="J117" s="260"/>
      <c r="K117" s="260"/>
      <c r="L117" s="262"/>
      <c r="M117" s="273"/>
      <c r="N117" s="263">
        <v>160000</v>
      </c>
      <c r="O117" s="264" t="s">
        <v>669</v>
      </c>
    </row>
    <row r="118" spans="1:15">
      <c r="A118" s="201"/>
      <c r="B118" s="201"/>
      <c r="C118" s="202"/>
      <c r="D118" s="201"/>
    </row>
  </sheetData>
  <autoFilter ref="A3:O117">
    <filterColumn colId="12"/>
  </autoFilter>
  <mergeCells count="247">
    <mergeCell ref="A1:O1"/>
    <mergeCell ref="H74:H75"/>
    <mergeCell ref="F74:F75"/>
    <mergeCell ref="L104:L105"/>
    <mergeCell ref="L101:L102"/>
    <mergeCell ref="L98:L99"/>
    <mergeCell ref="J110:J111"/>
    <mergeCell ref="L110:L111"/>
    <mergeCell ref="C110:C111"/>
    <mergeCell ref="F110:F111"/>
    <mergeCell ref="F107:F108"/>
    <mergeCell ref="F104:F105"/>
    <mergeCell ref="L79:L80"/>
    <mergeCell ref="C89:C90"/>
    <mergeCell ref="C92:C93"/>
    <mergeCell ref="C95:C96"/>
    <mergeCell ref="F95:F96"/>
    <mergeCell ref="J95:J96"/>
    <mergeCell ref="C98:C99"/>
    <mergeCell ref="J101:J102"/>
    <mergeCell ref="F101:F102"/>
    <mergeCell ref="C101:C102"/>
    <mergeCell ref="F69:F70"/>
    <mergeCell ref="J69:J70"/>
    <mergeCell ref="C72:C77"/>
    <mergeCell ref="C69:C70"/>
    <mergeCell ref="C66:C67"/>
    <mergeCell ref="C63:C64"/>
    <mergeCell ref="C60:C61"/>
    <mergeCell ref="C57:C58"/>
    <mergeCell ref="C54:C55"/>
    <mergeCell ref="L48:L49"/>
    <mergeCell ref="J51:J52"/>
    <mergeCell ref="L51:L52"/>
    <mergeCell ref="F54:F55"/>
    <mergeCell ref="F51:F52"/>
    <mergeCell ref="J57:J58"/>
    <mergeCell ref="J54:J55"/>
    <mergeCell ref="F63:F64"/>
    <mergeCell ref="J63:J64"/>
    <mergeCell ref="L63:L64"/>
    <mergeCell ref="E74:E75"/>
    <mergeCell ref="G74:G75"/>
    <mergeCell ref="K57:K58"/>
    <mergeCell ref="I54:I55"/>
    <mergeCell ref="I57:I58"/>
    <mergeCell ref="E54:E55"/>
    <mergeCell ref="L36:L37"/>
    <mergeCell ref="F42:F43"/>
    <mergeCell ref="J42:J43"/>
    <mergeCell ref="L42:L43"/>
    <mergeCell ref="C42:C43"/>
    <mergeCell ref="C39:C40"/>
    <mergeCell ref="C36:C37"/>
    <mergeCell ref="B41:D41"/>
    <mergeCell ref="D33:D34"/>
    <mergeCell ref="D39:D40"/>
    <mergeCell ref="B38:D38"/>
    <mergeCell ref="C3:C4"/>
    <mergeCell ref="C7:C9"/>
    <mergeCell ref="C11:C14"/>
    <mergeCell ref="C16:C17"/>
    <mergeCell ref="J16:J17"/>
    <mergeCell ref="L16:L17"/>
    <mergeCell ref="F21:F22"/>
    <mergeCell ref="H21:H22"/>
    <mergeCell ref="J19:J20"/>
    <mergeCell ref="J21:J22"/>
    <mergeCell ref="L19:L20"/>
    <mergeCell ref="C19:C20"/>
    <mergeCell ref="C21:C22"/>
    <mergeCell ref="C5:D5"/>
    <mergeCell ref="B6:D6"/>
    <mergeCell ref="D11:D14"/>
    <mergeCell ref="B15:D15"/>
    <mergeCell ref="A115:A117"/>
    <mergeCell ref="A91:A93"/>
    <mergeCell ref="A94:A96"/>
    <mergeCell ref="B115:D115"/>
    <mergeCell ref="A100:A102"/>
    <mergeCell ref="A103:A105"/>
    <mergeCell ref="D116:D117"/>
    <mergeCell ref="D110:D111"/>
    <mergeCell ref="A106:A108"/>
    <mergeCell ref="D92:D93"/>
    <mergeCell ref="B106:D106"/>
    <mergeCell ref="B100:D100"/>
    <mergeCell ref="B103:D103"/>
    <mergeCell ref="C116:C117"/>
    <mergeCell ref="E86:E87"/>
    <mergeCell ref="C79:C80"/>
    <mergeCell ref="C82:C87"/>
    <mergeCell ref="E84:E85"/>
    <mergeCell ref="C104:C105"/>
    <mergeCell ref="C107:C108"/>
    <mergeCell ref="A5:B5"/>
    <mergeCell ref="A109:A111"/>
    <mergeCell ref="A112:A114"/>
    <mergeCell ref="A65:A67"/>
    <mergeCell ref="A68:A70"/>
    <mergeCell ref="A71:A77"/>
    <mergeCell ref="A78:A80"/>
    <mergeCell ref="A81:A87"/>
    <mergeCell ref="A88:A90"/>
    <mergeCell ref="B78:D78"/>
    <mergeCell ref="B65:D65"/>
    <mergeCell ref="C33:C34"/>
    <mergeCell ref="C113:C114"/>
    <mergeCell ref="D66:D67"/>
    <mergeCell ref="A50:A52"/>
    <mergeCell ref="A47:A49"/>
    <mergeCell ref="A97:A99"/>
    <mergeCell ref="B94:D94"/>
    <mergeCell ref="B97:D97"/>
    <mergeCell ref="B88:D88"/>
    <mergeCell ref="B91:D91"/>
    <mergeCell ref="D89:D90"/>
    <mergeCell ref="D95:D96"/>
    <mergeCell ref="C51:C52"/>
    <mergeCell ref="C48:C49"/>
    <mergeCell ref="A62:A64"/>
    <mergeCell ref="A56:A58"/>
    <mergeCell ref="A59:A61"/>
    <mergeCell ref="B56:D56"/>
    <mergeCell ref="D54:D55"/>
    <mergeCell ref="B71:D71"/>
    <mergeCell ref="D104:D105"/>
    <mergeCell ref="B109:D109"/>
    <mergeCell ref="K110:K111"/>
    <mergeCell ref="D113:D114"/>
    <mergeCell ref="B112:D112"/>
    <mergeCell ref="E110:E111"/>
    <mergeCell ref="I110:I111"/>
    <mergeCell ref="I42:I43"/>
    <mergeCell ref="B59:D59"/>
    <mergeCell ref="B50:D50"/>
    <mergeCell ref="B53:D53"/>
    <mergeCell ref="E45:E46"/>
    <mergeCell ref="B68:D68"/>
    <mergeCell ref="I79:I80"/>
    <mergeCell ref="I69:I70"/>
    <mergeCell ref="D69:D70"/>
    <mergeCell ref="E69:E70"/>
    <mergeCell ref="K98:K99"/>
    <mergeCell ref="D101:D102"/>
    <mergeCell ref="E101:E102"/>
    <mergeCell ref="I101:I102"/>
    <mergeCell ref="K101:K102"/>
    <mergeCell ref="I95:I96"/>
    <mergeCell ref="D98:D99"/>
    <mergeCell ref="D107:D108"/>
    <mergeCell ref="E107:E108"/>
    <mergeCell ref="K104:K105"/>
    <mergeCell ref="I104:I105"/>
    <mergeCell ref="E95:E96"/>
    <mergeCell ref="I107:I108"/>
    <mergeCell ref="J107:J108"/>
    <mergeCell ref="J104:J105"/>
    <mergeCell ref="K79:K80"/>
    <mergeCell ref="D82:D87"/>
    <mergeCell ref="E82:E83"/>
    <mergeCell ref="D79:D80"/>
    <mergeCell ref="E79:E80"/>
    <mergeCell ref="I86:I87"/>
    <mergeCell ref="B81:D81"/>
    <mergeCell ref="I82:I83"/>
    <mergeCell ref="J79:J80"/>
    <mergeCell ref="F79:F80"/>
    <mergeCell ref="F82:F83"/>
    <mergeCell ref="F84:F85"/>
    <mergeCell ref="F86:F87"/>
    <mergeCell ref="J82:J83"/>
    <mergeCell ref="J84:J85"/>
    <mergeCell ref="I84:I85"/>
    <mergeCell ref="J86:J87"/>
    <mergeCell ref="E104:E105"/>
    <mergeCell ref="I63:I64"/>
    <mergeCell ref="K63:K64"/>
    <mergeCell ref="B62:D62"/>
    <mergeCell ref="D63:D64"/>
    <mergeCell ref="E63:E64"/>
    <mergeCell ref="A53:A55"/>
    <mergeCell ref="K42:K43"/>
    <mergeCell ref="D45:D46"/>
    <mergeCell ref="D42:D43"/>
    <mergeCell ref="E42:E43"/>
    <mergeCell ref="B44:D44"/>
    <mergeCell ref="K48:K49"/>
    <mergeCell ref="E51:E52"/>
    <mergeCell ref="I51:I52"/>
    <mergeCell ref="K51:K52"/>
    <mergeCell ref="D48:D49"/>
    <mergeCell ref="E48:E49"/>
    <mergeCell ref="I48:I49"/>
    <mergeCell ref="B47:D47"/>
    <mergeCell ref="I45:I46"/>
    <mergeCell ref="A41:A43"/>
    <mergeCell ref="A44:A46"/>
    <mergeCell ref="F45:F46"/>
    <mergeCell ref="J45:J46"/>
    <mergeCell ref="J48:J49"/>
    <mergeCell ref="F48:F49"/>
    <mergeCell ref="C45:C46"/>
    <mergeCell ref="A3:A4"/>
    <mergeCell ref="B3:B4"/>
    <mergeCell ref="D7:D9"/>
    <mergeCell ref="A6:A9"/>
    <mergeCell ref="K19:K20"/>
    <mergeCell ref="I16:I17"/>
    <mergeCell ref="I19:I20"/>
    <mergeCell ref="B10:D10"/>
    <mergeCell ref="A10:A14"/>
    <mergeCell ref="A15:A17"/>
    <mergeCell ref="A18:A22"/>
    <mergeCell ref="B18:D18"/>
    <mergeCell ref="D21:D22"/>
    <mergeCell ref="E21:E22"/>
    <mergeCell ref="G21:G22"/>
    <mergeCell ref="I21:I22"/>
    <mergeCell ref="B26:D26"/>
    <mergeCell ref="B29:D29"/>
    <mergeCell ref="I27:I28"/>
    <mergeCell ref="G27:G28"/>
    <mergeCell ref="A38:A40"/>
    <mergeCell ref="A32:A34"/>
    <mergeCell ref="D30:D31"/>
    <mergeCell ref="A29:A31"/>
    <mergeCell ref="A35:A37"/>
    <mergeCell ref="K16:K17"/>
    <mergeCell ref="D19:D20"/>
    <mergeCell ref="D16:D17"/>
    <mergeCell ref="B35:D35"/>
    <mergeCell ref="I36:I37"/>
    <mergeCell ref="B32:D32"/>
    <mergeCell ref="D27:D28"/>
    <mergeCell ref="K36:K37"/>
    <mergeCell ref="D36:D37"/>
    <mergeCell ref="C24:C25"/>
    <mergeCell ref="C27:C28"/>
    <mergeCell ref="H27:H28"/>
    <mergeCell ref="J27:J28"/>
    <mergeCell ref="C30:C31"/>
    <mergeCell ref="A26:A28"/>
    <mergeCell ref="A23:A25"/>
    <mergeCell ref="B23:D23"/>
    <mergeCell ref="D24:D25"/>
    <mergeCell ref="J36:J37"/>
  </mergeCells>
  <phoneticPr fontId="1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248"/>
  <sheetViews>
    <sheetView topLeftCell="A91" zoomScale="70" zoomScaleNormal="70" workbookViewId="0">
      <pane xSplit="1" topLeftCell="B1" activePane="topRight" state="frozen"/>
      <selection activeCell="U9" sqref="U9"/>
      <selection pane="topRight" activeCell="A150" sqref="A150"/>
    </sheetView>
  </sheetViews>
  <sheetFormatPr defaultRowHeight="17.25"/>
  <cols>
    <col min="1" max="1" width="5.5" style="1" bestFit="1" customWidth="1"/>
    <col min="2" max="3" width="7.75" style="1" customWidth="1"/>
    <col min="4" max="4" width="9" style="1"/>
    <col min="5" max="5" width="50" style="1" customWidth="1"/>
    <col min="6" max="6" width="9" style="1"/>
    <col min="7" max="7" width="11" style="9" customWidth="1"/>
    <col min="8" max="8" width="5.875" style="1" customWidth="1"/>
    <col min="9" max="9" width="9" style="1"/>
    <col min="10" max="10" width="5.625" style="1" customWidth="1"/>
    <col min="11" max="11" width="9" style="1"/>
    <col min="12" max="12" width="4.875" style="1" customWidth="1"/>
    <col min="13" max="13" width="9" style="1"/>
    <col min="14" max="14" width="12.25" style="1" customWidth="1"/>
    <col min="15" max="15" width="7.125" style="9" customWidth="1"/>
    <col min="16" max="16" width="14.75" style="1" customWidth="1"/>
    <col min="17" max="17" width="14" style="1" customWidth="1"/>
    <col min="18" max="16384" width="9" style="1"/>
  </cols>
  <sheetData>
    <row r="1" spans="1:16" ht="31.5">
      <c r="A1" s="316" t="s">
        <v>570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3" spans="1:16" ht="37.5" customHeight="1">
      <c r="A3" s="5" t="s">
        <v>380</v>
      </c>
      <c r="B3" s="5" t="s">
        <v>381</v>
      </c>
      <c r="C3" s="5"/>
      <c r="D3" s="5" t="s">
        <v>15</v>
      </c>
      <c r="E3" s="6" t="s">
        <v>88</v>
      </c>
      <c r="F3" s="21" t="s">
        <v>455</v>
      </c>
      <c r="G3" s="22" t="s">
        <v>454</v>
      </c>
      <c r="H3" s="22" t="s">
        <v>450</v>
      </c>
      <c r="I3" s="32" t="s">
        <v>459</v>
      </c>
      <c r="J3" s="32" t="s">
        <v>451</v>
      </c>
      <c r="K3" s="36" t="s">
        <v>452</v>
      </c>
      <c r="L3" s="36" t="s">
        <v>451</v>
      </c>
      <c r="M3" s="40" t="s">
        <v>453</v>
      </c>
      <c r="N3" s="90" t="s">
        <v>456</v>
      </c>
      <c r="O3" s="169" t="s">
        <v>457</v>
      </c>
      <c r="P3" s="90" t="s">
        <v>458</v>
      </c>
    </row>
    <row r="4" spans="1:16">
      <c r="A4" s="18" t="s">
        <v>382</v>
      </c>
      <c r="B4" s="18" t="s">
        <v>383</v>
      </c>
      <c r="C4" s="170" t="s">
        <v>462</v>
      </c>
      <c r="D4" s="170" t="s">
        <v>246</v>
      </c>
      <c r="E4" s="171" t="s">
        <v>247</v>
      </c>
      <c r="F4" s="170" t="s">
        <v>367</v>
      </c>
      <c r="G4" s="51">
        <v>40000</v>
      </c>
      <c r="H4" s="172">
        <v>2</v>
      </c>
      <c r="I4" s="173">
        <v>20000</v>
      </c>
      <c r="J4" s="173">
        <v>3</v>
      </c>
      <c r="K4" s="174">
        <v>2000</v>
      </c>
      <c r="L4" s="174">
        <v>3</v>
      </c>
      <c r="M4" s="66">
        <v>20000</v>
      </c>
      <c r="N4" s="80">
        <f>G4*H4+I4*J4+K4*L4+M4</f>
        <v>166000</v>
      </c>
      <c r="O4" s="175">
        <v>1</v>
      </c>
      <c r="P4" s="176">
        <f>N4*O4</f>
        <v>166000</v>
      </c>
    </row>
    <row r="5" spans="1:16">
      <c r="A5" s="2" t="s">
        <v>382</v>
      </c>
      <c r="B5" s="2" t="s">
        <v>383</v>
      </c>
      <c r="C5" s="2" t="s">
        <v>463</v>
      </c>
      <c r="D5" s="2" t="s">
        <v>16</v>
      </c>
      <c r="E5" s="3" t="s">
        <v>248</v>
      </c>
      <c r="F5" s="8"/>
      <c r="G5" s="52">
        <v>40000</v>
      </c>
      <c r="H5" s="31">
        <v>2</v>
      </c>
      <c r="I5" s="54">
        <v>20000</v>
      </c>
      <c r="J5" s="54">
        <v>3</v>
      </c>
      <c r="K5" s="37">
        <v>2000</v>
      </c>
      <c r="L5" s="37">
        <v>3</v>
      </c>
      <c r="M5" s="66">
        <v>20000</v>
      </c>
      <c r="N5" s="35">
        <f t="shared" ref="N5:N68" si="0">G5*H5+I5*J5+K5*L5+M5</f>
        <v>166000</v>
      </c>
      <c r="O5" s="25">
        <v>1</v>
      </c>
      <c r="P5" s="85">
        <f t="shared" ref="P5:P68" si="1">N5*O5</f>
        <v>166000</v>
      </c>
    </row>
    <row r="6" spans="1:16">
      <c r="A6" s="2" t="s">
        <v>382</v>
      </c>
      <c r="B6" s="2" t="s">
        <v>384</v>
      </c>
      <c r="C6" s="2" t="s">
        <v>462</v>
      </c>
      <c r="D6" s="2" t="s">
        <v>378</v>
      </c>
      <c r="E6" s="3" t="s">
        <v>249</v>
      </c>
      <c r="F6" s="8"/>
      <c r="G6" s="52">
        <v>40000</v>
      </c>
      <c r="H6" s="31">
        <v>2</v>
      </c>
      <c r="I6" s="54">
        <v>20000</v>
      </c>
      <c r="J6" s="54">
        <v>3</v>
      </c>
      <c r="K6" s="37">
        <v>2000</v>
      </c>
      <c r="L6" s="37">
        <v>3</v>
      </c>
      <c r="M6" s="66">
        <v>20000</v>
      </c>
      <c r="N6" s="35">
        <f t="shared" si="0"/>
        <v>166000</v>
      </c>
      <c r="O6" s="25">
        <v>1</v>
      </c>
      <c r="P6" s="85">
        <f t="shared" si="1"/>
        <v>166000</v>
      </c>
    </row>
    <row r="7" spans="1:16">
      <c r="A7" s="2" t="s">
        <v>382</v>
      </c>
      <c r="B7" s="2" t="s">
        <v>384</v>
      </c>
      <c r="C7" s="2" t="s">
        <v>462</v>
      </c>
      <c r="D7" s="2" t="s">
        <v>14</v>
      </c>
      <c r="E7" s="3" t="s">
        <v>250</v>
      </c>
      <c r="F7" s="2" t="s">
        <v>367</v>
      </c>
      <c r="G7" s="52">
        <v>40000</v>
      </c>
      <c r="H7" s="31">
        <v>2</v>
      </c>
      <c r="I7" s="54">
        <v>20000</v>
      </c>
      <c r="J7" s="54">
        <v>3</v>
      </c>
      <c r="K7" s="37">
        <v>2000</v>
      </c>
      <c r="L7" s="37">
        <v>3</v>
      </c>
      <c r="M7" s="66">
        <v>20000</v>
      </c>
      <c r="N7" s="35">
        <f t="shared" si="0"/>
        <v>166000</v>
      </c>
      <c r="O7" s="25">
        <v>1</v>
      </c>
      <c r="P7" s="85">
        <f t="shared" si="1"/>
        <v>166000</v>
      </c>
    </row>
    <row r="8" spans="1:16">
      <c r="A8" s="2" t="s">
        <v>382</v>
      </c>
      <c r="B8" s="2" t="s">
        <v>8</v>
      </c>
      <c r="C8" s="2" t="s">
        <v>462</v>
      </c>
      <c r="D8" s="2" t="s">
        <v>68</v>
      </c>
      <c r="E8" s="3" t="s">
        <v>251</v>
      </c>
      <c r="F8" s="2" t="s">
        <v>367</v>
      </c>
      <c r="G8" s="52">
        <v>40000</v>
      </c>
      <c r="H8" s="31">
        <v>2</v>
      </c>
      <c r="I8" s="54">
        <v>20000</v>
      </c>
      <c r="J8" s="54">
        <v>3</v>
      </c>
      <c r="K8" s="37">
        <v>2000</v>
      </c>
      <c r="L8" s="37">
        <v>3</v>
      </c>
      <c r="M8" s="66">
        <v>20000</v>
      </c>
      <c r="N8" s="35">
        <f t="shared" si="0"/>
        <v>166000</v>
      </c>
      <c r="O8" s="25">
        <v>1</v>
      </c>
      <c r="P8" s="85">
        <f t="shared" si="1"/>
        <v>166000</v>
      </c>
    </row>
    <row r="9" spans="1:16">
      <c r="A9" s="2" t="s">
        <v>382</v>
      </c>
      <c r="B9" s="2" t="s">
        <v>8</v>
      </c>
      <c r="C9" s="2" t="s">
        <v>464</v>
      </c>
      <c r="D9" s="2" t="s">
        <v>379</v>
      </c>
      <c r="E9" s="3" t="s">
        <v>252</v>
      </c>
      <c r="F9" s="2" t="s">
        <v>367</v>
      </c>
      <c r="G9" s="52">
        <v>40000</v>
      </c>
      <c r="H9" s="31">
        <v>2</v>
      </c>
      <c r="I9" s="54">
        <v>20000</v>
      </c>
      <c r="J9" s="54">
        <v>3</v>
      </c>
      <c r="K9" s="37">
        <v>2000</v>
      </c>
      <c r="L9" s="37">
        <v>3</v>
      </c>
      <c r="M9" s="66">
        <v>20000</v>
      </c>
      <c r="N9" s="35">
        <f t="shared" si="0"/>
        <v>166000</v>
      </c>
      <c r="O9" s="25">
        <v>1</v>
      </c>
      <c r="P9" s="85">
        <f t="shared" si="1"/>
        <v>166000</v>
      </c>
    </row>
    <row r="10" spans="1:16">
      <c r="A10" s="2" t="s">
        <v>382</v>
      </c>
      <c r="B10" s="2" t="s">
        <v>8</v>
      </c>
      <c r="C10" s="2" t="s">
        <v>462</v>
      </c>
      <c r="D10" s="2" t="s">
        <v>378</v>
      </c>
      <c r="E10" s="3" t="s">
        <v>253</v>
      </c>
      <c r="F10" s="8"/>
      <c r="G10" s="52">
        <v>40000</v>
      </c>
      <c r="H10" s="31">
        <v>2</v>
      </c>
      <c r="I10" s="54">
        <v>20000</v>
      </c>
      <c r="J10" s="54">
        <v>3</v>
      </c>
      <c r="K10" s="37">
        <v>2000</v>
      </c>
      <c r="L10" s="37">
        <v>3</v>
      </c>
      <c r="M10" s="66">
        <v>20000</v>
      </c>
      <c r="N10" s="35">
        <f t="shared" si="0"/>
        <v>166000</v>
      </c>
      <c r="O10" s="25">
        <v>1</v>
      </c>
      <c r="P10" s="85">
        <f t="shared" si="1"/>
        <v>166000</v>
      </c>
    </row>
    <row r="11" spans="1:16">
      <c r="A11" s="2" t="s">
        <v>382</v>
      </c>
      <c r="B11" s="2" t="s">
        <v>8</v>
      </c>
      <c r="C11" s="2" t="s">
        <v>463</v>
      </c>
      <c r="D11" s="2" t="s">
        <v>16</v>
      </c>
      <c r="E11" s="3" t="s">
        <v>318</v>
      </c>
      <c r="F11" s="8"/>
      <c r="G11" s="52">
        <v>40000</v>
      </c>
      <c r="H11" s="31">
        <v>2</v>
      </c>
      <c r="I11" s="54">
        <v>20000</v>
      </c>
      <c r="J11" s="54">
        <v>3</v>
      </c>
      <c r="K11" s="37">
        <v>2000</v>
      </c>
      <c r="L11" s="37">
        <v>3</v>
      </c>
      <c r="M11" s="66">
        <v>20000</v>
      </c>
      <c r="N11" s="35">
        <f t="shared" si="0"/>
        <v>166000</v>
      </c>
      <c r="O11" s="25">
        <v>2</v>
      </c>
      <c r="P11" s="85">
        <f t="shared" si="1"/>
        <v>332000</v>
      </c>
    </row>
    <row r="12" spans="1:16">
      <c r="A12" s="2" t="s">
        <v>382</v>
      </c>
      <c r="B12" s="2" t="s">
        <v>8</v>
      </c>
      <c r="C12" s="2" t="s">
        <v>464</v>
      </c>
      <c r="D12" s="2" t="s">
        <v>385</v>
      </c>
      <c r="E12" s="3" t="s">
        <v>254</v>
      </c>
      <c r="F12" s="8"/>
      <c r="G12" s="52">
        <v>40000</v>
      </c>
      <c r="H12" s="31">
        <v>2</v>
      </c>
      <c r="I12" s="54">
        <v>20000</v>
      </c>
      <c r="J12" s="54">
        <v>3</v>
      </c>
      <c r="K12" s="37">
        <v>2000</v>
      </c>
      <c r="L12" s="37">
        <v>3</v>
      </c>
      <c r="M12" s="66">
        <v>20000</v>
      </c>
      <c r="N12" s="35">
        <f t="shared" si="0"/>
        <v>166000</v>
      </c>
      <c r="O12" s="25">
        <v>1</v>
      </c>
      <c r="P12" s="85">
        <f t="shared" si="1"/>
        <v>166000</v>
      </c>
    </row>
    <row r="13" spans="1:16">
      <c r="A13" s="2" t="s">
        <v>382</v>
      </c>
      <c r="B13" s="2" t="s">
        <v>8</v>
      </c>
      <c r="C13" s="2" t="s">
        <v>465</v>
      </c>
      <c r="D13" s="2" t="s">
        <v>386</v>
      </c>
      <c r="E13" s="3" t="s">
        <v>255</v>
      </c>
      <c r="F13" s="8"/>
      <c r="G13" s="52">
        <v>40000</v>
      </c>
      <c r="H13" s="31">
        <v>2</v>
      </c>
      <c r="I13" s="54">
        <v>20000</v>
      </c>
      <c r="J13" s="54">
        <v>3</v>
      </c>
      <c r="K13" s="37">
        <v>2000</v>
      </c>
      <c r="L13" s="37">
        <v>3</v>
      </c>
      <c r="M13" s="66">
        <v>20000</v>
      </c>
      <c r="N13" s="35">
        <f t="shared" si="0"/>
        <v>166000</v>
      </c>
      <c r="O13" s="25">
        <v>3</v>
      </c>
      <c r="P13" s="85">
        <f t="shared" si="1"/>
        <v>498000</v>
      </c>
    </row>
    <row r="14" spans="1:16">
      <c r="A14" s="2" t="s">
        <v>382</v>
      </c>
      <c r="B14" s="2" t="s">
        <v>387</v>
      </c>
      <c r="C14" s="2" t="s">
        <v>462</v>
      </c>
      <c r="D14" s="2" t="s">
        <v>246</v>
      </c>
      <c r="E14" s="3" t="s">
        <v>256</v>
      </c>
      <c r="F14" s="2" t="s">
        <v>367</v>
      </c>
      <c r="G14" s="52">
        <v>40000</v>
      </c>
      <c r="H14" s="31">
        <v>2</v>
      </c>
      <c r="I14" s="54">
        <v>20000</v>
      </c>
      <c r="J14" s="54">
        <v>3</v>
      </c>
      <c r="K14" s="37">
        <v>2000</v>
      </c>
      <c r="L14" s="37">
        <v>3</v>
      </c>
      <c r="M14" s="66">
        <v>20000</v>
      </c>
      <c r="N14" s="35">
        <f t="shared" si="0"/>
        <v>166000</v>
      </c>
      <c r="O14" s="25">
        <v>1</v>
      </c>
      <c r="P14" s="85">
        <f t="shared" si="1"/>
        <v>166000</v>
      </c>
    </row>
    <row r="15" spans="1:16">
      <c r="A15" s="2" t="s">
        <v>382</v>
      </c>
      <c r="B15" s="2" t="s">
        <v>387</v>
      </c>
      <c r="C15" s="2" t="s">
        <v>466</v>
      </c>
      <c r="D15" s="2" t="s">
        <v>388</v>
      </c>
      <c r="E15" s="3" t="s">
        <v>257</v>
      </c>
      <c r="F15" s="8"/>
      <c r="G15" s="52">
        <v>40000</v>
      </c>
      <c r="H15" s="31">
        <v>2</v>
      </c>
      <c r="I15" s="54">
        <v>20000</v>
      </c>
      <c r="J15" s="54">
        <v>3</v>
      </c>
      <c r="K15" s="37">
        <v>2000</v>
      </c>
      <c r="L15" s="37">
        <v>3</v>
      </c>
      <c r="M15" s="66">
        <v>20000</v>
      </c>
      <c r="N15" s="35">
        <f t="shared" si="0"/>
        <v>166000</v>
      </c>
      <c r="O15" s="25">
        <v>1</v>
      </c>
      <c r="P15" s="85">
        <f t="shared" si="1"/>
        <v>166000</v>
      </c>
    </row>
    <row r="16" spans="1:16">
      <c r="A16" s="2" t="s">
        <v>382</v>
      </c>
      <c r="B16" s="2" t="s">
        <v>387</v>
      </c>
      <c r="C16" s="2" t="s">
        <v>462</v>
      </c>
      <c r="D16" s="2" t="s">
        <v>378</v>
      </c>
      <c r="E16" s="3" t="s">
        <v>319</v>
      </c>
      <c r="F16" s="8"/>
      <c r="G16" s="52">
        <v>40000</v>
      </c>
      <c r="H16" s="31">
        <v>2</v>
      </c>
      <c r="I16" s="54">
        <v>20000</v>
      </c>
      <c r="J16" s="54">
        <v>3</v>
      </c>
      <c r="K16" s="37">
        <v>2000</v>
      </c>
      <c r="L16" s="37">
        <v>3</v>
      </c>
      <c r="M16" s="66">
        <v>20000</v>
      </c>
      <c r="N16" s="35">
        <f t="shared" si="0"/>
        <v>166000</v>
      </c>
      <c r="O16" s="25">
        <v>2</v>
      </c>
      <c r="P16" s="85">
        <f t="shared" si="1"/>
        <v>332000</v>
      </c>
    </row>
    <row r="17" spans="1:16">
      <c r="A17" s="2" t="s">
        <v>382</v>
      </c>
      <c r="B17" s="2" t="s">
        <v>387</v>
      </c>
      <c r="C17" s="2" t="s">
        <v>463</v>
      </c>
      <c r="D17" s="2" t="s">
        <v>389</v>
      </c>
      <c r="E17" s="3" t="s">
        <v>258</v>
      </c>
      <c r="F17" s="8"/>
      <c r="G17" s="52">
        <v>40000</v>
      </c>
      <c r="H17" s="31">
        <v>2</v>
      </c>
      <c r="I17" s="54">
        <v>20000</v>
      </c>
      <c r="J17" s="54">
        <v>3</v>
      </c>
      <c r="K17" s="37">
        <v>2000</v>
      </c>
      <c r="L17" s="37">
        <v>3</v>
      </c>
      <c r="M17" s="66">
        <v>20000</v>
      </c>
      <c r="N17" s="35">
        <f t="shared" si="0"/>
        <v>166000</v>
      </c>
      <c r="O17" s="25">
        <v>1</v>
      </c>
      <c r="P17" s="85">
        <f t="shared" si="1"/>
        <v>166000</v>
      </c>
    </row>
    <row r="18" spans="1:16">
      <c r="A18" s="2" t="s">
        <v>382</v>
      </c>
      <c r="B18" s="2" t="s">
        <v>387</v>
      </c>
      <c r="C18" s="2" t="s">
        <v>463</v>
      </c>
      <c r="D18" s="2" t="s">
        <v>390</v>
      </c>
      <c r="E18" s="3" t="s">
        <v>259</v>
      </c>
      <c r="F18" s="8"/>
      <c r="G18" s="52">
        <v>40000</v>
      </c>
      <c r="H18" s="31">
        <v>2</v>
      </c>
      <c r="I18" s="54">
        <v>20000</v>
      </c>
      <c r="J18" s="54">
        <v>3</v>
      </c>
      <c r="K18" s="37">
        <v>2000</v>
      </c>
      <c r="L18" s="37">
        <v>3</v>
      </c>
      <c r="M18" s="66">
        <v>20000</v>
      </c>
      <c r="N18" s="35">
        <f t="shared" si="0"/>
        <v>166000</v>
      </c>
      <c r="O18" s="25">
        <v>1</v>
      </c>
      <c r="P18" s="85">
        <f t="shared" si="1"/>
        <v>166000</v>
      </c>
    </row>
    <row r="19" spans="1:16">
      <c r="A19" s="2" t="s">
        <v>382</v>
      </c>
      <c r="B19" s="2" t="s">
        <v>387</v>
      </c>
      <c r="C19" s="2" t="s">
        <v>464</v>
      </c>
      <c r="D19" s="2" t="s">
        <v>385</v>
      </c>
      <c r="E19" s="3" t="s">
        <v>260</v>
      </c>
      <c r="F19" s="8"/>
      <c r="G19" s="52">
        <v>40000</v>
      </c>
      <c r="H19" s="31">
        <v>2</v>
      </c>
      <c r="I19" s="54">
        <v>20000</v>
      </c>
      <c r="J19" s="54">
        <v>3</v>
      </c>
      <c r="K19" s="37">
        <v>2000</v>
      </c>
      <c r="L19" s="37">
        <v>3</v>
      </c>
      <c r="M19" s="66">
        <v>20000</v>
      </c>
      <c r="N19" s="35">
        <f t="shared" si="0"/>
        <v>166000</v>
      </c>
      <c r="O19" s="25">
        <v>1</v>
      </c>
      <c r="P19" s="85">
        <f t="shared" si="1"/>
        <v>166000</v>
      </c>
    </row>
    <row r="20" spans="1:16">
      <c r="A20" s="2" t="s">
        <v>382</v>
      </c>
      <c r="B20" s="2" t="s">
        <v>0</v>
      </c>
      <c r="C20" s="2" t="s">
        <v>462</v>
      </c>
      <c r="D20" s="2" t="s">
        <v>261</v>
      </c>
      <c r="E20" s="3" t="s">
        <v>262</v>
      </c>
      <c r="F20" s="8"/>
      <c r="G20" s="52">
        <v>40000</v>
      </c>
      <c r="H20" s="31">
        <v>2</v>
      </c>
      <c r="I20" s="54">
        <v>20000</v>
      </c>
      <c r="J20" s="54">
        <v>3</v>
      </c>
      <c r="K20" s="37">
        <v>2000</v>
      </c>
      <c r="L20" s="37">
        <v>3</v>
      </c>
      <c r="M20" s="66">
        <v>20000</v>
      </c>
      <c r="N20" s="35">
        <f>G20*H20+I20*J20+K20*L20+M20</f>
        <v>166000</v>
      </c>
      <c r="O20" s="25">
        <v>4</v>
      </c>
      <c r="P20" s="85">
        <f t="shared" si="1"/>
        <v>664000</v>
      </c>
    </row>
    <row r="21" spans="1:16">
      <c r="A21" s="2" t="s">
        <v>382</v>
      </c>
      <c r="B21" s="2" t="s">
        <v>0</v>
      </c>
      <c r="C21" s="2" t="s">
        <v>465</v>
      </c>
      <c r="D21" s="2" t="s">
        <v>263</v>
      </c>
      <c r="E21" s="3" t="s">
        <v>264</v>
      </c>
      <c r="F21" s="8"/>
      <c r="G21" s="52">
        <v>40000</v>
      </c>
      <c r="H21" s="31">
        <v>2</v>
      </c>
      <c r="I21" s="54">
        <v>20000</v>
      </c>
      <c r="J21" s="54">
        <v>3</v>
      </c>
      <c r="K21" s="37">
        <v>2000</v>
      </c>
      <c r="L21" s="37">
        <v>3</v>
      </c>
      <c r="M21" s="66">
        <v>20000</v>
      </c>
      <c r="N21" s="35">
        <f t="shared" si="0"/>
        <v>166000</v>
      </c>
      <c r="O21" s="25">
        <v>5</v>
      </c>
      <c r="P21" s="85">
        <f t="shared" si="1"/>
        <v>830000</v>
      </c>
    </row>
    <row r="22" spans="1:16">
      <c r="A22" s="2" t="s">
        <v>382</v>
      </c>
      <c r="B22" s="2" t="s">
        <v>0</v>
      </c>
      <c r="C22" s="2" t="s">
        <v>466</v>
      </c>
      <c r="D22" s="2" t="s">
        <v>265</v>
      </c>
      <c r="E22" s="3" t="s">
        <v>266</v>
      </c>
      <c r="F22" s="8"/>
      <c r="G22" s="52">
        <v>40000</v>
      </c>
      <c r="H22" s="31">
        <v>2</v>
      </c>
      <c r="I22" s="54">
        <v>20000</v>
      </c>
      <c r="J22" s="54">
        <v>3</v>
      </c>
      <c r="K22" s="37">
        <v>2000</v>
      </c>
      <c r="L22" s="37">
        <v>3</v>
      </c>
      <c r="M22" s="66">
        <v>20000</v>
      </c>
      <c r="N22" s="35">
        <f t="shared" si="0"/>
        <v>166000</v>
      </c>
      <c r="O22" s="25">
        <v>5</v>
      </c>
      <c r="P22" s="85">
        <f t="shared" si="1"/>
        <v>830000</v>
      </c>
    </row>
    <row r="23" spans="1:16">
      <c r="A23" s="2" t="s">
        <v>382</v>
      </c>
      <c r="B23" s="2" t="s">
        <v>0</v>
      </c>
      <c r="C23" s="2" t="s">
        <v>462</v>
      </c>
      <c r="D23" s="2" t="s">
        <v>267</v>
      </c>
      <c r="E23" s="3" t="s">
        <v>268</v>
      </c>
      <c r="F23" s="2" t="s">
        <v>367</v>
      </c>
      <c r="G23" s="52">
        <v>40000</v>
      </c>
      <c r="H23" s="31">
        <v>2</v>
      </c>
      <c r="I23" s="54">
        <v>20000</v>
      </c>
      <c r="J23" s="54">
        <v>3</v>
      </c>
      <c r="K23" s="37">
        <v>2000</v>
      </c>
      <c r="L23" s="37">
        <v>3</v>
      </c>
      <c r="M23" s="66">
        <v>20000</v>
      </c>
      <c r="N23" s="35">
        <f t="shared" si="0"/>
        <v>166000</v>
      </c>
      <c r="O23" s="25">
        <v>1</v>
      </c>
      <c r="P23" s="85">
        <f t="shared" si="1"/>
        <v>166000</v>
      </c>
    </row>
    <row r="24" spans="1:16">
      <c r="A24" s="2" t="s">
        <v>382</v>
      </c>
      <c r="B24" s="2" t="s">
        <v>0</v>
      </c>
      <c r="C24" s="2" t="s">
        <v>464</v>
      </c>
      <c r="D24" s="2" t="s">
        <v>269</v>
      </c>
      <c r="E24" s="3" t="s">
        <v>270</v>
      </c>
      <c r="F24" s="2" t="s">
        <v>367</v>
      </c>
      <c r="G24" s="52">
        <v>40000</v>
      </c>
      <c r="H24" s="31">
        <v>2</v>
      </c>
      <c r="I24" s="54">
        <v>20000</v>
      </c>
      <c r="J24" s="54">
        <v>3</v>
      </c>
      <c r="K24" s="37">
        <v>2000</v>
      </c>
      <c r="L24" s="37">
        <v>3</v>
      </c>
      <c r="M24" s="66">
        <v>20000</v>
      </c>
      <c r="N24" s="35">
        <f t="shared" si="0"/>
        <v>166000</v>
      </c>
      <c r="O24" s="25">
        <v>1</v>
      </c>
      <c r="P24" s="85">
        <f t="shared" si="1"/>
        <v>166000</v>
      </c>
    </row>
    <row r="25" spans="1:16">
      <c r="A25" s="2" t="s">
        <v>382</v>
      </c>
      <c r="B25" s="2" t="s">
        <v>0</v>
      </c>
      <c r="C25" s="2" t="s">
        <v>462</v>
      </c>
      <c r="D25" s="2" t="s">
        <v>271</v>
      </c>
      <c r="E25" s="3" t="s">
        <v>272</v>
      </c>
      <c r="F25" s="2" t="s">
        <v>367</v>
      </c>
      <c r="G25" s="52">
        <v>40000</v>
      </c>
      <c r="H25" s="31">
        <v>2</v>
      </c>
      <c r="I25" s="54">
        <v>20000</v>
      </c>
      <c r="J25" s="54">
        <v>3</v>
      </c>
      <c r="K25" s="37">
        <v>2000</v>
      </c>
      <c r="L25" s="37">
        <v>3</v>
      </c>
      <c r="M25" s="66">
        <v>20000</v>
      </c>
      <c r="N25" s="35">
        <f t="shared" si="0"/>
        <v>166000</v>
      </c>
      <c r="O25" s="25">
        <v>1</v>
      </c>
      <c r="P25" s="85">
        <f t="shared" si="1"/>
        <v>166000</v>
      </c>
    </row>
    <row r="26" spans="1:16">
      <c r="A26" s="2" t="s">
        <v>382</v>
      </c>
      <c r="B26" s="2" t="s">
        <v>0</v>
      </c>
      <c r="C26" s="2" t="s">
        <v>463</v>
      </c>
      <c r="D26" s="2" t="s">
        <v>273</v>
      </c>
      <c r="E26" s="3" t="s">
        <v>274</v>
      </c>
      <c r="F26" s="8"/>
      <c r="G26" s="52">
        <v>40000</v>
      </c>
      <c r="H26" s="31">
        <v>2</v>
      </c>
      <c r="I26" s="54">
        <v>20000</v>
      </c>
      <c r="J26" s="54">
        <v>3</v>
      </c>
      <c r="K26" s="37">
        <v>2000</v>
      </c>
      <c r="L26" s="37">
        <v>3</v>
      </c>
      <c r="M26" s="66">
        <v>20000</v>
      </c>
      <c r="N26" s="35">
        <f t="shared" si="0"/>
        <v>166000</v>
      </c>
      <c r="O26" s="25">
        <v>1</v>
      </c>
      <c r="P26" s="85">
        <f t="shared" si="1"/>
        <v>166000</v>
      </c>
    </row>
    <row r="27" spans="1:16">
      <c r="A27" s="2" t="s">
        <v>382</v>
      </c>
      <c r="B27" s="2" t="s">
        <v>0</v>
      </c>
      <c r="C27" s="2" t="s">
        <v>465</v>
      </c>
      <c r="D27" s="2" t="s">
        <v>275</v>
      </c>
      <c r="E27" s="3" t="s">
        <v>276</v>
      </c>
      <c r="F27" s="8"/>
      <c r="G27" s="52">
        <v>40000</v>
      </c>
      <c r="H27" s="31">
        <v>2</v>
      </c>
      <c r="I27" s="54">
        <v>20000</v>
      </c>
      <c r="J27" s="54">
        <v>3</v>
      </c>
      <c r="K27" s="37">
        <v>2000</v>
      </c>
      <c r="L27" s="37">
        <v>3</v>
      </c>
      <c r="M27" s="66">
        <v>20000</v>
      </c>
      <c r="N27" s="35">
        <f t="shared" si="0"/>
        <v>166000</v>
      </c>
      <c r="O27" s="25">
        <v>4</v>
      </c>
      <c r="P27" s="85">
        <f t="shared" si="1"/>
        <v>664000</v>
      </c>
    </row>
    <row r="28" spans="1:16">
      <c r="A28" s="2" t="s">
        <v>382</v>
      </c>
      <c r="B28" s="2" t="s">
        <v>391</v>
      </c>
      <c r="C28" s="2" t="s">
        <v>462</v>
      </c>
      <c r="D28" s="2" t="s">
        <v>261</v>
      </c>
      <c r="E28" s="3" t="s">
        <v>277</v>
      </c>
      <c r="F28" s="8"/>
      <c r="G28" s="52">
        <v>40000</v>
      </c>
      <c r="H28" s="31">
        <v>2</v>
      </c>
      <c r="I28" s="54">
        <v>20000</v>
      </c>
      <c r="J28" s="54">
        <v>3</v>
      </c>
      <c r="K28" s="37">
        <v>2000</v>
      </c>
      <c r="L28" s="37">
        <v>3</v>
      </c>
      <c r="M28" s="66">
        <v>20000</v>
      </c>
      <c r="N28" s="35">
        <f t="shared" si="0"/>
        <v>166000</v>
      </c>
      <c r="O28" s="25">
        <v>2</v>
      </c>
      <c r="P28" s="85">
        <f t="shared" si="1"/>
        <v>332000</v>
      </c>
    </row>
    <row r="29" spans="1:16">
      <c r="A29" s="2" t="s">
        <v>382</v>
      </c>
      <c r="B29" s="2" t="s">
        <v>391</v>
      </c>
      <c r="C29" s="2" t="s">
        <v>463</v>
      </c>
      <c r="D29" s="2" t="s">
        <v>278</v>
      </c>
      <c r="E29" s="3" t="s">
        <v>279</v>
      </c>
      <c r="F29" s="8"/>
      <c r="G29" s="52">
        <v>40000</v>
      </c>
      <c r="H29" s="31">
        <v>2</v>
      </c>
      <c r="I29" s="54">
        <v>20000</v>
      </c>
      <c r="J29" s="54">
        <v>3</v>
      </c>
      <c r="K29" s="37">
        <v>2000</v>
      </c>
      <c r="L29" s="37">
        <v>3</v>
      </c>
      <c r="M29" s="66">
        <v>20000</v>
      </c>
      <c r="N29" s="35">
        <f t="shared" si="0"/>
        <v>166000</v>
      </c>
      <c r="O29" s="25">
        <v>2</v>
      </c>
      <c r="P29" s="85">
        <f t="shared" si="1"/>
        <v>332000</v>
      </c>
    </row>
    <row r="30" spans="1:16">
      <c r="A30" s="2" t="s">
        <v>382</v>
      </c>
      <c r="B30" s="2" t="s">
        <v>391</v>
      </c>
      <c r="C30" s="2" t="s">
        <v>462</v>
      </c>
      <c r="D30" s="2" t="s">
        <v>271</v>
      </c>
      <c r="E30" s="3" t="s">
        <v>280</v>
      </c>
      <c r="F30" s="2" t="s">
        <v>367</v>
      </c>
      <c r="G30" s="52">
        <v>40000</v>
      </c>
      <c r="H30" s="31">
        <v>2</v>
      </c>
      <c r="I30" s="54">
        <v>20000</v>
      </c>
      <c r="J30" s="54">
        <v>3</v>
      </c>
      <c r="K30" s="37">
        <v>2000</v>
      </c>
      <c r="L30" s="37">
        <v>3</v>
      </c>
      <c r="M30" s="66">
        <v>20000</v>
      </c>
      <c r="N30" s="35">
        <f t="shared" si="0"/>
        <v>166000</v>
      </c>
      <c r="O30" s="25">
        <v>1</v>
      </c>
      <c r="P30" s="85">
        <f t="shared" si="1"/>
        <v>166000</v>
      </c>
    </row>
    <row r="31" spans="1:16">
      <c r="A31" s="2" t="s">
        <v>382</v>
      </c>
      <c r="B31" s="2" t="s">
        <v>391</v>
      </c>
      <c r="C31" s="2" t="s">
        <v>464</v>
      </c>
      <c r="D31" s="2" t="s">
        <v>281</v>
      </c>
      <c r="E31" s="3" t="s">
        <v>282</v>
      </c>
      <c r="F31" s="2" t="s">
        <v>367</v>
      </c>
      <c r="G31" s="52">
        <v>40000</v>
      </c>
      <c r="H31" s="31">
        <v>2</v>
      </c>
      <c r="I31" s="54">
        <v>20000</v>
      </c>
      <c r="J31" s="54">
        <v>3</v>
      </c>
      <c r="K31" s="37">
        <v>2000</v>
      </c>
      <c r="L31" s="37">
        <v>3</v>
      </c>
      <c r="M31" s="66">
        <v>20000</v>
      </c>
      <c r="N31" s="35">
        <f t="shared" si="0"/>
        <v>166000</v>
      </c>
      <c r="O31" s="25">
        <v>1</v>
      </c>
      <c r="P31" s="85">
        <f t="shared" si="1"/>
        <v>166000</v>
      </c>
    </row>
    <row r="32" spans="1:16">
      <c r="A32" s="2" t="s">
        <v>382</v>
      </c>
      <c r="B32" s="2" t="s">
        <v>391</v>
      </c>
      <c r="C32" s="2" t="s">
        <v>465</v>
      </c>
      <c r="D32" s="2" t="s">
        <v>283</v>
      </c>
      <c r="E32" s="3" t="s">
        <v>284</v>
      </c>
      <c r="F32" s="8"/>
      <c r="G32" s="52">
        <v>40000</v>
      </c>
      <c r="H32" s="31">
        <v>2</v>
      </c>
      <c r="I32" s="54">
        <v>20000</v>
      </c>
      <c r="J32" s="54">
        <v>3</v>
      </c>
      <c r="K32" s="37">
        <v>2000</v>
      </c>
      <c r="L32" s="37">
        <v>3</v>
      </c>
      <c r="M32" s="66">
        <v>20000</v>
      </c>
      <c r="N32" s="35">
        <f t="shared" si="0"/>
        <v>166000</v>
      </c>
      <c r="O32" s="25">
        <v>1</v>
      </c>
      <c r="P32" s="85">
        <f t="shared" si="1"/>
        <v>166000</v>
      </c>
    </row>
    <row r="33" spans="1:17">
      <c r="A33" s="2" t="s">
        <v>382</v>
      </c>
      <c r="B33" s="2" t="s">
        <v>391</v>
      </c>
      <c r="C33" s="2" t="s">
        <v>466</v>
      </c>
      <c r="D33" s="2" t="s">
        <v>285</v>
      </c>
      <c r="E33" s="3" t="s">
        <v>286</v>
      </c>
      <c r="F33" s="8" t="s">
        <v>366</v>
      </c>
      <c r="G33" s="52">
        <v>40000</v>
      </c>
      <c r="H33" s="31">
        <v>2</v>
      </c>
      <c r="I33" s="54">
        <v>20000</v>
      </c>
      <c r="J33" s="54">
        <v>3</v>
      </c>
      <c r="K33" s="37">
        <v>2000</v>
      </c>
      <c r="L33" s="37">
        <v>3</v>
      </c>
      <c r="M33" s="66">
        <v>20000</v>
      </c>
      <c r="N33" s="35">
        <f t="shared" si="0"/>
        <v>166000</v>
      </c>
      <c r="O33" s="25">
        <v>6</v>
      </c>
      <c r="P33" s="85">
        <f t="shared" si="1"/>
        <v>996000</v>
      </c>
    </row>
    <row r="34" spans="1:17">
      <c r="A34" s="2" t="s">
        <v>382</v>
      </c>
      <c r="B34" s="2" t="s">
        <v>391</v>
      </c>
      <c r="C34" s="18" t="s">
        <v>462</v>
      </c>
      <c r="D34" s="18" t="s">
        <v>287</v>
      </c>
      <c r="E34" s="19" t="s">
        <v>288</v>
      </c>
      <c r="F34" s="124"/>
      <c r="G34" s="29">
        <v>40000</v>
      </c>
      <c r="H34" s="30">
        <v>2</v>
      </c>
      <c r="I34" s="33">
        <v>20000</v>
      </c>
      <c r="J34" s="33">
        <v>3</v>
      </c>
      <c r="K34" s="43">
        <v>2000</v>
      </c>
      <c r="L34" s="43">
        <v>3</v>
      </c>
      <c r="M34" s="39">
        <v>20000</v>
      </c>
      <c r="N34" s="80">
        <f t="shared" si="0"/>
        <v>166000</v>
      </c>
      <c r="O34" s="24">
        <v>3</v>
      </c>
      <c r="P34" s="147">
        <f t="shared" si="1"/>
        <v>498000</v>
      </c>
    </row>
    <row r="35" spans="1:17" ht="18" thickBot="1">
      <c r="A35" s="69" t="s">
        <v>382</v>
      </c>
      <c r="B35" s="69" t="s">
        <v>391</v>
      </c>
      <c r="C35" s="69" t="s">
        <v>465</v>
      </c>
      <c r="D35" s="69" t="s">
        <v>275</v>
      </c>
      <c r="E35" s="70" t="s">
        <v>289</v>
      </c>
      <c r="F35" s="88"/>
      <c r="G35" s="59">
        <v>40000</v>
      </c>
      <c r="H35" s="45">
        <v>2</v>
      </c>
      <c r="I35" s="46">
        <v>20000</v>
      </c>
      <c r="J35" s="46">
        <v>3</v>
      </c>
      <c r="K35" s="47">
        <v>2000</v>
      </c>
      <c r="L35" s="47">
        <v>3</v>
      </c>
      <c r="M35" s="48">
        <v>20000</v>
      </c>
      <c r="N35" s="49">
        <f t="shared" si="0"/>
        <v>166000</v>
      </c>
      <c r="O35" s="50">
        <v>2</v>
      </c>
      <c r="P35" s="141">
        <f t="shared" si="1"/>
        <v>332000</v>
      </c>
      <c r="Q35" s="17"/>
    </row>
    <row r="36" spans="1:17" ht="18" thickTop="1">
      <c r="A36" s="18" t="s">
        <v>392</v>
      </c>
      <c r="B36" s="18" t="s">
        <v>383</v>
      </c>
      <c r="C36" s="18" t="s">
        <v>464</v>
      </c>
      <c r="D36" s="18" t="s">
        <v>42</v>
      </c>
      <c r="E36" s="19" t="s">
        <v>300</v>
      </c>
      <c r="F36" s="18" t="s">
        <v>367</v>
      </c>
      <c r="G36" s="51">
        <v>40000</v>
      </c>
      <c r="H36" s="60">
        <v>4</v>
      </c>
      <c r="I36" s="61">
        <v>20000</v>
      </c>
      <c r="J36" s="62">
        <v>5</v>
      </c>
      <c r="K36" s="63">
        <v>2000</v>
      </c>
      <c r="L36" s="64">
        <v>5</v>
      </c>
      <c r="M36" s="65">
        <v>20000</v>
      </c>
      <c r="N36" s="17">
        <f t="shared" si="0"/>
        <v>290000</v>
      </c>
      <c r="O36" s="24">
        <v>1</v>
      </c>
      <c r="P36" s="58">
        <f t="shared" si="1"/>
        <v>290000</v>
      </c>
    </row>
    <row r="37" spans="1:17">
      <c r="A37" s="2" t="s">
        <v>392</v>
      </c>
      <c r="B37" s="2" t="s">
        <v>383</v>
      </c>
      <c r="C37" s="2" t="s">
        <v>463</v>
      </c>
      <c r="D37" s="2" t="s">
        <v>393</v>
      </c>
      <c r="E37" s="3" t="s">
        <v>301</v>
      </c>
      <c r="F37" s="8"/>
      <c r="G37" s="52">
        <v>40000</v>
      </c>
      <c r="H37" s="53">
        <v>4</v>
      </c>
      <c r="I37" s="54">
        <v>20000</v>
      </c>
      <c r="J37" s="55">
        <v>5</v>
      </c>
      <c r="K37" s="37">
        <v>2000</v>
      </c>
      <c r="L37" s="38">
        <v>5</v>
      </c>
      <c r="M37" s="66">
        <v>20000</v>
      </c>
      <c r="N37" s="35">
        <f t="shared" si="0"/>
        <v>290000</v>
      </c>
      <c r="O37" s="25">
        <v>1</v>
      </c>
      <c r="P37" s="55">
        <f t="shared" si="1"/>
        <v>290000</v>
      </c>
    </row>
    <row r="38" spans="1:17">
      <c r="A38" s="2" t="s">
        <v>392</v>
      </c>
      <c r="B38" s="2" t="s">
        <v>383</v>
      </c>
      <c r="C38" s="2" t="s">
        <v>466</v>
      </c>
      <c r="D38" s="2" t="s">
        <v>394</v>
      </c>
      <c r="E38" s="3" t="s">
        <v>395</v>
      </c>
      <c r="F38" s="8"/>
      <c r="G38" s="52">
        <v>40000</v>
      </c>
      <c r="H38" s="53">
        <v>4</v>
      </c>
      <c r="I38" s="54">
        <v>20000</v>
      </c>
      <c r="J38" s="55">
        <v>5</v>
      </c>
      <c r="K38" s="37">
        <v>2000</v>
      </c>
      <c r="L38" s="38">
        <v>5</v>
      </c>
      <c r="M38" s="66">
        <v>20000</v>
      </c>
      <c r="N38" s="35">
        <f t="shared" si="0"/>
        <v>290000</v>
      </c>
      <c r="O38" s="25">
        <v>1</v>
      </c>
      <c r="P38" s="55">
        <f t="shared" si="1"/>
        <v>290000</v>
      </c>
    </row>
    <row r="39" spans="1:17">
      <c r="A39" s="2" t="s">
        <v>392</v>
      </c>
      <c r="B39" s="2" t="s">
        <v>383</v>
      </c>
      <c r="C39" s="2" t="s">
        <v>465</v>
      </c>
      <c r="D39" s="2" t="s">
        <v>41</v>
      </c>
      <c r="E39" s="3" t="s">
        <v>302</v>
      </c>
      <c r="F39" s="2" t="s">
        <v>367</v>
      </c>
      <c r="G39" s="52">
        <v>40000</v>
      </c>
      <c r="H39" s="53">
        <v>4</v>
      </c>
      <c r="I39" s="54">
        <v>20000</v>
      </c>
      <c r="J39" s="55">
        <v>5</v>
      </c>
      <c r="K39" s="37">
        <v>2000</v>
      </c>
      <c r="L39" s="38">
        <v>5</v>
      </c>
      <c r="M39" s="66">
        <v>20000</v>
      </c>
      <c r="N39" s="35">
        <f t="shared" si="0"/>
        <v>290000</v>
      </c>
      <c r="O39" s="25">
        <v>1</v>
      </c>
      <c r="P39" s="55">
        <f t="shared" si="1"/>
        <v>290000</v>
      </c>
    </row>
    <row r="40" spans="1:17">
      <c r="A40" s="2" t="s">
        <v>392</v>
      </c>
      <c r="B40" s="2" t="s">
        <v>383</v>
      </c>
      <c r="C40" s="2" t="s">
        <v>463</v>
      </c>
      <c r="D40" s="2" t="s">
        <v>396</v>
      </c>
      <c r="E40" s="3" t="s">
        <v>303</v>
      </c>
      <c r="F40" s="2" t="s">
        <v>367</v>
      </c>
      <c r="G40" s="52">
        <v>40000</v>
      </c>
      <c r="H40" s="53">
        <v>4</v>
      </c>
      <c r="I40" s="54">
        <v>20000</v>
      </c>
      <c r="J40" s="55">
        <v>5</v>
      </c>
      <c r="K40" s="37">
        <v>2000</v>
      </c>
      <c r="L40" s="38">
        <v>5</v>
      </c>
      <c r="M40" s="66">
        <v>20000</v>
      </c>
      <c r="N40" s="35">
        <f t="shared" si="0"/>
        <v>290000</v>
      </c>
      <c r="O40" s="25">
        <v>1</v>
      </c>
      <c r="P40" s="55">
        <f t="shared" si="1"/>
        <v>290000</v>
      </c>
    </row>
    <row r="41" spans="1:17">
      <c r="A41" s="2" t="s">
        <v>392</v>
      </c>
      <c r="B41" s="2" t="s">
        <v>384</v>
      </c>
      <c r="C41" s="2" t="s">
        <v>464</v>
      </c>
      <c r="D41" s="2" t="s">
        <v>397</v>
      </c>
      <c r="E41" s="3" t="s">
        <v>398</v>
      </c>
      <c r="F41" s="8"/>
      <c r="G41" s="52">
        <v>40000</v>
      </c>
      <c r="H41" s="53">
        <v>4</v>
      </c>
      <c r="I41" s="54">
        <v>20000</v>
      </c>
      <c r="J41" s="55">
        <v>5</v>
      </c>
      <c r="K41" s="37">
        <v>2000</v>
      </c>
      <c r="L41" s="38">
        <v>5</v>
      </c>
      <c r="M41" s="66">
        <v>20000</v>
      </c>
      <c r="N41" s="35">
        <f t="shared" si="0"/>
        <v>290000</v>
      </c>
      <c r="O41" s="25">
        <v>1</v>
      </c>
      <c r="P41" s="55">
        <f t="shared" si="1"/>
        <v>290000</v>
      </c>
    </row>
    <row r="42" spans="1:17">
      <c r="A42" s="2" t="s">
        <v>392</v>
      </c>
      <c r="B42" s="2" t="s">
        <v>384</v>
      </c>
      <c r="C42" s="2" t="s">
        <v>466</v>
      </c>
      <c r="D42" s="2" t="s">
        <v>304</v>
      </c>
      <c r="E42" s="3" t="s">
        <v>305</v>
      </c>
      <c r="F42" s="2" t="s">
        <v>367</v>
      </c>
      <c r="G42" s="52">
        <v>40000</v>
      </c>
      <c r="H42" s="53">
        <v>4</v>
      </c>
      <c r="I42" s="54">
        <v>20000</v>
      </c>
      <c r="J42" s="55">
        <v>5</v>
      </c>
      <c r="K42" s="37">
        <v>2000</v>
      </c>
      <c r="L42" s="38">
        <v>5</v>
      </c>
      <c r="M42" s="66">
        <v>20000</v>
      </c>
      <c r="N42" s="35">
        <f t="shared" si="0"/>
        <v>290000</v>
      </c>
      <c r="O42" s="25">
        <v>1</v>
      </c>
      <c r="P42" s="55">
        <f t="shared" si="1"/>
        <v>290000</v>
      </c>
    </row>
    <row r="43" spans="1:17">
      <c r="A43" s="2" t="s">
        <v>392</v>
      </c>
      <c r="B43" s="2" t="s">
        <v>384</v>
      </c>
      <c r="C43" s="2" t="s">
        <v>463</v>
      </c>
      <c r="D43" s="2" t="s">
        <v>396</v>
      </c>
      <c r="E43" s="3" t="s">
        <v>306</v>
      </c>
      <c r="F43" s="2" t="s">
        <v>367</v>
      </c>
      <c r="G43" s="52">
        <v>40000</v>
      </c>
      <c r="H43" s="53">
        <v>4</v>
      </c>
      <c r="I43" s="54">
        <v>20000</v>
      </c>
      <c r="J43" s="55">
        <v>5</v>
      </c>
      <c r="K43" s="37">
        <v>2000</v>
      </c>
      <c r="L43" s="38">
        <v>5</v>
      </c>
      <c r="M43" s="66">
        <v>20000</v>
      </c>
      <c r="N43" s="35">
        <f t="shared" si="0"/>
        <v>290000</v>
      </c>
      <c r="O43" s="25">
        <v>2</v>
      </c>
      <c r="P43" s="55">
        <f t="shared" si="1"/>
        <v>580000</v>
      </c>
    </row>
    <row r="44" spans="1:17">
      <c r="A44" s="2" t="s">
        <v>392</v>
      </c>
      <c r="B44" s="2" t="s">
        <v>384</v>
      </c>
      <c r="C44" s="2" t="s">
        <v>464</v>
      </c>
      <c r="D44" s="2" t="s">
        <v>399</v>
      </c>
      <c r="E44" s="3" t="s">
        <v>148</v>
      </c>
      <c r="F44" s="8"/>
      <c r="G44" s="52">
        <v>40000</v>
      </c>
      <c r="H44" s="53">
        <v>4</v>
      </c>
      <c r="I44" s="54">
        <v>20000</v>
      </c>
      <c r="J44" s="55">
        <v>5</v>
      </c>
      <c r="K44" s="37">
        <v>2000</v>
      </c>
      <c r="L44" s="38">
        <v>5</v>
      </c>
      <c r="M44" s="66">
        <v>20000</v>
      </c>
      <c r="N44" s="35">
        <f t="shared" si="0"/>
        <v>290000</v>
      </c>
      <c r="O44" s="25">
        <v>1</v>
      </c>
      <c r="P44" s="55">
        <f t="shared" si="1"/>
        <v>290000</v>
      </c>
    </row>
    <row r="45" spans="1:17">
      <c r="A45" s="2" t="s">
        <v>392</v>
      </c>
      <c r="B45" s="2" t="s">
        <v>8</v>
      </c>
      <c r="C45" s="2" t="s">
        <v>464</v>
      </c>
      <c r="D45" s="2" t="s">
        <v>399</v>
      </c>
      <c r="E45" s="3" t="s">
        <v>307</v>
      </c>
      <c r="F45" s="8"/>
      <c r="G45" s="52">
        <v>40000</v>
      </c>
      <c r="H45" s="53">
        <v>4</v>
      </c>
      <c r="I45" s="54">
        <v>20000</v>
      </c>
      <c r="J45" s="55">
        <v>5</v>
      </c>
      <c r="K45" s="37">
        <v>2000</v>
      </c>
      <c r="L45" s="38">
        <v>5</v>
      </c>
      <c r="M45" s="66">
        <v>20000</v>
      </c>
      <c r="N45" s="35">
        <f t="shared" si="0"/>
        <v>290000</v>
      </c>
      <c r="O45" s="25">
        <v>1</v>
      </c>
      <c r="P45" s="55">
        <f t="shared" si="1"/>
        <v>290000</v>
      </c>
    </row>
    <row r="46" spans="1:17">
      <c r="A46" s="2" t="s">
        <v>392</v>
      </c>
      <c r="B46" s="2" t="s">
        <v>8</v>
      </c>
      <c r="C46" s="2" t="s">
        <v>466</v>
      </c>
      <c r="D46" s="2" t="s">
        <v>394</v>
      </c>
      <c r="E46" s="3" t="s">
        <v>308</v>
      </c>
      <c r="F46" s="8"/>
      <c r="G46" s="52">
        <v>40000</v>
      </c>
      <c r="H46" s="53">
        <v>4</v>
      </c>
      <c r="I46" s="54">
        <v>20000</v>
      </c>
      <c r="J46" s="55">
        <v>5</v>
      </c>
      <c r="K46" s="37">
        <v>2000</v>
      </c>
      <c r="L46" s="38">
        <v>5</v>
      </c>
      <c r="M46" s="66">
        <v>20000</v>
      </c>
      <c r="N46" s="35">
        <f t="shared" si="0"/>
        <v>290000</v>
      </c>
      <c r="O46" s="25">
        <v>3</v>
      </c>
      <c r="P46" s="55">
        <f t="shared" si="1"/>
        <v>870000</v>
      </c>
    </row>
    <row r="47" spans="1:17">
      <c r="A47" s="2" t="s">
        <v>392</v>
      </c>
      <c r="B47" s="2" t="s">
        <v>8</v>
      </c>
      <c r="C47" s="2" t="s">
        <v>464</v>
      </c>
      <c r="D47" s="2" t="s">
        <v>397</v>
      </c>
      <c r="E47" s="3" t="s">
        <v>309</v>
      </c>
      <c r="F47" s="8"/>
      <c r="G47" s="52">
        <v>40000</v>
      </c>
      <c r="H47" s="53">
        <v>4</v>
      </c>
      <c r="I47" s="54">
        <v>20000</v>
      </c>
      <c r="J47" s="55">
        <v>5</v>
      </c>
      <c r="K47" s="37">
        <v>2000</v>
      </c>
      <c r="L47" s="38">
        <v>5</v>
      </c>
      <c r="M47" s="66">
        <v>20000</v>
      </c>
      <c r="N47" s="35">
        <f t="shared" si="0"/>
        <v>290000</v>
      </c>
      <c r="O47" s="25">
        <v>2</v>
      </c>
      <c r="P47" s="55">
        <f t="shared" si="1"/>
        <v>580000</v>
      </c>
    </row>
    <row r="48" spans="1:17">
      <c r="A48" s="2" t="s">
        <v>392</v>
      </c>
      <c r="B48" s="2" t="s">
        <v>8</v>
      </c>
      <c r="C48" s="2" t="s">
        <v>465</v>
      </c>
      <c r="D48" s="2" t="s">
        <v>310</v>
      </c>
      <c r="E48" s="3" t="s">
        <v>311</v>
      </c>
      <c r="F48" s="2" t="s">
        <v>367</v>
      </c>
      <c r="G48" s="52">
        <v>40000</v>
      </c>
      <c r="H48" s="53">
        <v>4</v>
      </c>
      <c r="I48" s="54">
        <v>20000</v>
      </c>
      <c r="J48" s="55">
        <v>5</v>
      </c>
      <c r="K48" s="37">
        <v>2000</v>
      </c>
      <c r="L48" s="38">
        <v>5</v>
      </c>
      <c r="M48" s="66">
        <v>20000</v>
      </c>
      <c r="N48" s="35">
        <f t="shared" si="0"/>
        <v>290000</v>
      </c>
      <c r="O48" s="25">
        <v>1</v>
      </c>
      <c r="P48" s="55">
        <f t="shared" si="1"/>
        <v>290000</v>
      </c>
    </row>
    <row r="49" spans="1:16">
      <c r="A49" s="2" t="s">
        <v>507</v>
      </c>
      <c r="B49" s="2" t="s">
        <v>508</v>
      </c>
      <c r="C49" s="2" t="s">
        <v>509</v>
      </c>
      <c r="D49" s="2" t="s">
        <v>510</v>
      </c>
      <c r="E49" s="3" t="s">
        <v>511</v>
      </c>
      <c r="F49" s="185"/>
      <c r="G49" s="52">
        <v>40000</v>
      </c>
      <c r="H49" s="186">
        <v>4</v>
      </c>
      <c r="I49" s="187">
        <v>20000</v>
      </c>
      <c r="J49" s="188">
        <v>5</v>
      </c>
      <c r="K49" s="189">
        <v>2000</v>
      </c>
      <c r="L49" s="190">
        <v>5</v>
      </c>
      <c r="M49" s="191">
        <v>20000</v>
      </c>
      <c r="N49" s="192">
        <f t="shared" si="0"/>
        <v>290000</v>
      </c>
      <c r="O49" s="25">
        <v>2</v>
      </c>
      <c r="P49" s="188">
        <f t="shared" si="1"/>
        <v>580000</v>
      </c>
    </row>
    <row r="50" spans="1:16">
      <c r="A50" s="5" t="s">
        <v>507</v>
      </c>
      <c r="B50" s="5" t="s">
        <v>508</v>
      </c>
      <c r="C50" s="5" t="s">
        <v>512</v>
      </c>
      <c r="D50" s="5" t="s">
        <v>513</v>
      </c>
      <c r="E50" s="197" t="s">
        <v>514</v>
      </c>
      <c r="F50" s="185"/>
      <c r="G50" s="52">
        <v>40000</v>
      </c>
      <c r="H50" s="186">
        <v>2</v>
      </c>
      <c r="I50" s="187">
        <v>20000</v>
      </c>
      <c r="J50" s="188">
        <v>3</v>
      </c>
      <c r="K50" s="189">
        <v>2000</v>
      </c>
      <c r="L50" s="190">
        <v>3</v>
      </c>
      <c r="M50" s="191">
        <v>20000</v>
      </c>
      <c r="N50" s="192">
        <f t="shared" si="0"/>
        <v>166000</v>
      </c>
      <c r="O50" s="25">
        <v>1</v>
      </c>
      <c r="P50" s="188">
        <f t="shared" si="1"/>
        <v>166000</v>
      </c>
    </row>
    <row r="51" spans="1:16">
      <c r="A51" s="2" t="s">
        <v>507</v>
      </c>
      <c r="B51" s="2" t="s">
        <v>515</v>
      </c>
      <c r="C51" s="2" t="s">
        <v>512</v>
      </c>
      <c r="D51" s="2" t="s">
        <v>516</v>
      </c>
      <c r="E51" s="3" t="s">
        <v>517</v>
      </c>
      <c r="F51" s="185"/>
      <c r="G51" s="52">
        <v>40000</v>
      </c>
      <c r="H51" s="186">
        <v>4</v>
      </c>
      <c r="I51" s="187">
        <v>20000</v>
      </c>
      <c r="J51" s="188">
        <v>5</v>
      </c>
      <c r="K51" s="189">
        <v>2000</v>
      </c>
      <c r="L51" s="190">
        <v>5</v>
      </c>
      <c r="M51" s="191">
        <v>20000</v>
      </c>
      <c r="N51" s="192">
        <f t="shared" si="0"/>
        <v>290000</v>
      </c>
      <c r="O51" s="25">
        <v>1</v>
      </c>
      <c r="P51" s="188">
        <f t="shared" si="1"/>
        <v>290000</v>
      </c>
    </row>
    <row r="52" spans="1:16">
      <c r="A52" s="2" t="s">
        <v>507</v>
      </c>
      <c r="B52" s="2" t="s">
        <v>515</v>
      </c>
      <c r="C52" s="2" t="s">
        <v>512</v>
      </c>
      <c r="D52" s="2" t="s">
        <v>518</v>
      </c>
      <c r="E52" s="3" t="s">
        <v>519</v>
      </c>
      <c r="F52" s="2" t="s">
        <v>520</v>
      </c>
      <c r="G52" s="52">
        <v>40000</v>
      </c>
      <c r="H52" s="186">
        <v>4</v>
      </c>
      <c r="I52" s="187">
        <v>20000</v>
      </c>
      <c r="J52" s="188">
        <v>5</v>
      </c>
      <c r="K52" s="189">
        <v>2000</v>
      </c>
      <c r="L52" s="190">
        <v>5</v>
      </c>
      <c r="M52" s="191">
        <v>20000</v>
      </c>
      <c r="N52" s="192">
        <f t="shared" si="0"/>
        <v>290000</v>
      </c>
      <c r="O52" s="25">
        <v>1</v>
      </c>
      <c r="P52" s="188">
        <f t="shared" si="1"/>
        <v>290000</v>
      </c>
    </row>
    <row r="53" spans="1:16">
      <c r="A53" s="2" t="s">
        <v>507</v>
      </c>
      <c r="B53" s="2" t="s">
        <v>515</v>
      </c>
      <c r="C53" s="2" t="s">
        <v>509</v>
      </c>
      <c r="D53" s="2" t="s">
        <v>510</v>
      </c>
      <c r="E53" s="3" t="s">
        <v>521</v>
      </c>
      <c r="F53" s="185"/>
      <c r="G53" s="52">
        <v>40000</v>
      </c>
      <c r="H53" s="186">
        <v>4</v>
      </c>
      <c r="I53" s="187">
        <v>20000</v>
      </c>
      <c r="J53" s="188">
        <v>5</v>
      </c>
      <c r="K53" s="189">
        <v>2000</v>
      </c>
      <c r="L53" s="190">
        <v>5</v>
      </c>
      <c r="M53" s="191">
        <v>20000</v>
      </c>
      <c r="N53" s="192">
        <f t="shared" si="0"/>
        <v>290000</v>
      </c>
      <c r="O53" s="25">
        <v>1</v>
      </c>
      <c r="P53" s="188">
        <f t="shared" si="1"/>
        <v>290000</v>
      </c>
    </row>
    <row r="54" spans="1:16">
      <c r="A54" s="2" t="s">
        <v>507</v>
      </c>
      <c r="B54" s="2" t="s">
        <v>515</v>
      </c>
      <c r="C54" s="2" t="s">
        <v>509</v>
      </c>
      <c r="D54" s="2" t="s">
        <v>522</v>
      </c>
      <c r="E54" s="3" t="s">
        <v>523</v>
      </c>
      <c r="F54" s="185"/>
      <c r="G54" s="52">
        <v>40000</v>
      </c>
      <c r="H54" s="186">
        <v>4</v>
      </c>
      <c r="I54" s="187">
        <v>20000</v>
      </c>
      <c r="J54" s="188">
        <v>5</v>
      </c>
      <c r="K54" s="189">
        <v>2000</v>
      </c>
      <c r="L54" s="190">
        <v>5</v>
      </c>
      <c r="M54" s="191">
        <v>20000</v>
      </c>
      <c r="N54" s="192">
        <f t="shared" si="0"/>
        <v>290000</v>
      </c>
      <c r="O54" s="25">
        <v>3</v>
      </c>
      <c r="P54" s="188">
        <f t="shared" si="1"/>
        <v>870000</v>
      </c>
    </row>
    <row r="55" spans="1:16">
      <c r="A55" s="2" t="s">
        <v>507</v>
      </c>
      <c r="B55" s="2" t="s">
        <v>515</v>
      </c>
      <c r="C55" s="2" t="s">
        <v>524</v>
      </c>
      <c r="D55" s="2" t="s">
        <v>525</v>
      </c>
      <c r="E55" s="3" t="s">
        <v>526</v>
      </c>
      <c r="F55" s="185"/>
      <c r="G55" s="52">
        <v>40000</v>
      </c>
      <c r="H55" s="186">
        <v>4</v>
      </c>
      <c r="I55" s="187">
        <v>20000</v>
      </c>
      <c r="J55" s="188">
        <v>5</v>
      </c>
      <c r="K55" s="189">
        <v>2000</v>
      </c>
      <c r="L55" s="190">
        <v>5</v>
      </c>
      <c r="M55" s="191">
        <v>20000</v>
      </c>
      <c r="N55" s="192">
        <f t="shared" si="0"/>
        <v>290000</v>
      </c>
      <c r="O55" s="25">
        <v>1</v>
      </c>
      <c r="P55" s="188">
        <f t="shared" si="1"/>
        <v>290000</v>
      </c>
    </row>
    <row r="56" spans="1:16">
      <c r="A56" s="2" t="s">
        <v>507</v>
      </c>
      <c r="B56" s="2" t="s">
        <v>515</v>
      </c>
      <c r="C56" s="2" t="s">
        <v>527</v>
      </c>
      <c r="D56" s="2" t="s">
        <v>528</v>
      </c>
      <c r="E56" s="3" t="s">
        <v>529</v>
      </c>
      <c r="F56" s="2" t="s">
        <v>520</v>
      </c>
      <c r="G56" s="52">
        <v>40000</v>
      </c>
      <c r="H56" s="186">
        <v>4</v>
      </c>
      <c r="I56" s="187">
        <v>20000</v>
      </c>
      <c r="J56" s="188">
        <v>5</v>
      </c>
      <c r="K56" s="189">
        <v>2000</v>
      </c>
      <c r="L56" s="190">
        <v>5</v>
      </c>
      <c r="M56" s="191">
        <v>20000</v>
      </c>
      <c r="N56" s="192">
        <f t="shared" si="0"/>
        <v>290000</v>
      </c>
      <c r="O56" s="25">
        <v>1</v>
      </c>
      <c r="P56" s="188">
        <f t="shared" si="1"/>
        <v>290000</v>
      </c>
    </row>
    <row r="57" spans="1:16">
      <c r="A57" s="5" t="s">
        <v>507</v>
      </c>
      <c r="B57" s="5" t="s">
        <v>515</v>
      </c>
      <c r="C57" s="5" t="s">
        <v>512</v>
      </c>
      <c r="D57" s="5" t="s">
        <v>513</v>
      </c>
      <c r="E57" s="197" t="s">
        <v>530</v>
      </c>
      <c r="F57" s="185"/>
      <c r="G57" s="52">
        <v>40000</v>
      </c>
      <c r="H57" s="186">
        <v>2</v>
      </c>
      <c r="I57" s="187">
        <v>20000</v>
      </c>
      <c r="J57" s="188">
        <v>3</v>
      </c>
      <c r="K57" s="189">
        <v>2000</v>
      </c>
      <c r="L57" s="190">
        <v>3</v>
      </c>
      <c r="M57" s="191">
        <v>20000</v>
      </c>
      <c r="N57" s="192">
        <f t="shared" si="0"/>
        <v>166000</v>
      </c>
      <c r="O57" s="25">
        <v>1</v>
      </c>
      <c r="P57" s="188">
        <f t="shared" si="1"/>
        <v>166000</v>
      </c>
    </row>
    <row r="58" spans="1:16">
      <c r="A58" s="2" t="s">
        <v>507</v>
      </c>
      <c r="B58" s="2" t="s">
        <v>531</v>
      </c>
      <c r="C58" s="2" t="s">
        <v>524</v>
      </c>
      <c r="D58" s="2" t="s">
        <v>532</v>
      </c>
      <c r="E58" s="3" t="s">
        <v>533</v>
      </c>
      <c r="F58" s="185"/>
      <c r="G58" s="52">
        <v>40000</v>
      </c>
      <c r="H58" s="186">
        <v>4</v>
      </c>
      <c r="I58" s="187">
        <v>20000</v>
      </c>
      <c r="J58" s="188">
        <v>5</v>
      </c>
      <c r="K58" s="189">
        <v>2000</v>
      </c>
      <c r="L58" s="190">
        <v>5</v>
      </c>
      <c r="M58" s="191">
        <v>20000</v>
      </c>
      <c r="N58" s="192">
        <f t="shared" si="0"/>
        <v>290000</v>
      </c>
      <c r="O58" s="25">
        <v>1</v>
      </c>
      <c r="P58" s="188">
        <f t="shared" si="1"/>
        <v>290000</v>
      </c>
    </row>
    <row r="59" spans="1:16">
      <c r="A59" s="2" t="s">
        <v>507</v>
      </c>
      <c r="B59" s="2" t="s">
        <v>531</v>
      </c>
      <c r="C59" s="2" t="s">
        <v>534</v>
      </c>
      <c r="D59" s="2" t="s">
        <v>535</v>
      </c>
      <c r="E59" s="3" t="s">
        <v>536</v>
      </c>
      <c r="F59" s="185"/>
      <c r="G59" s="52">
        <v>40000</v>
      </c>
      <c r="H59" s="186">
        <v>4</v>
      </c>
      <c r="I59" s="187">
        <v>20000</v>
      </c>
      <c r="J59" s="188">
        <v>5</v>
      </c>
      <c r="K59" s="189">
        <v>2000</v>
      </c>
      <c r="L59" s="190">
        <v>5</v>
      </c>
      <c r="M59" s="191">
        <v>20000</v>
      </c>
      <c r="N59" s="192">
        <f t="shared" si="0"/>
        <v>290000</v>
      </c>
      <c r="O59" s="25">
        <v>2</v>
      </c>
      <c r="P59" s="188">
        <f t="shared" si="1"/>
        <v>580000</v>
      </c>
    </row>
    <row r="60" spans="1:16">
      <c r="A60" s="2" t="s">
        <v>507</v>
      </c>
      <c r="B60" s="2" t="s">
        <v>531</v>
      </c>
      <c r="C60" s="2" t="s">
        <v>512</v>
      </c>
      <c r="D60" s="2" t="s">
        <v>537</v>
      </c>
      <c r="E60" s="3" t="s">
        <v>538</v>
      </c>
      <c r="F60" s="185"/>
      <c r="G60" s="52">
        <v>40000</v>
      </c>
      <c r="H60" s="186">
        <v>4</v>
      </c>
      <c r="I60" s="187">
        <v>20000</v>
      </c>
      <c r="J60" s="188">
        <v>5</v>
      </c>
      <c r="K60" s="189">
        <v>2000</v>
      </c>
      <c r="L60" s="190">
        <v>5</v>
      </c>
      <c r="M60" s="191">
        <v>20000</v>
      </c>
      <c r="N60" s="192">
        <f t="shared" si="0"/>
        <v>290000</v>
      </c>
      <c r="O60" s="25">
        <v>2</v>
      </c>
      <c r="P60" s="188">
        <f t="shared" si="1"/>
        <v>580000</v>
      </c>
    </row>
    <row r="61" spans="1:16">
      <c r="A61" s="2" t="s">
        <v>507</v>
      </c>
      <c r="B61" s="2" t="s">
        <v>531</v>
      </c>
      <c r="C61" s="2" t="s">
        <v>509</v>
      </c>
      <c r="D61" s="2" t="s">
        <v>539</v>
      </c>
      <c r="E61" s="3" t="s">
        <v>540</v>
      </c>
      <c r="F61" s="185"/>
      <c r="G61" s="52">
        <v>40000</v>
      </c>
      <c r="H61" s="186">
        <v>4</v>
      </c>
      <c r="I61" s="187">
        <v>20000</v>
      </c>
      <c r="J61" s="188">
        <v>5</v>
      </c>
      <c r="K61" s="189">
        <v>2000</v>
      </c>
      <c r="L61" s="190">
        <v>5</v>
      </c>
      <c r="M61" s="191">
        <v>20000</v>
      </c>
      <c r="N61" s="192">
        <f t="shared" si="0"/>
        <v>290000</v>
      </c>
      <c r="O61" s="25">
        <v>7</v>
      </c>
      <c r="P61" s="188">
        <f t="shared" si="1"/>
        <v>2030000</v>
      </c>
    </row>
    <row r="62" spans="1:16">
      <c r="A62" s="2" t="s">
        <v>507</v>
      </c>
      <c r="B62" s="2" t="s">
        <v>531</v>
      </c>
      <c r="C62" s="2" t="s">
        <v>527</v>
      </c>
      <c r="D62" s="2" t="s">
        <v>541</v>
      </c>
      <c r="E62" s="3" t="s">
        <v>542</v>
      </c>
      <c r="F62" s="2"/>
      <c r="G62" s="52">
        <v>40000</v>
      </c>
      <c r="H62" s="186">
        <v>4</v>
      </c>
      <c r="I62" s="187">
        <v>20000</v>
      </c>
      <c r="J62" s="188">
        <v>5</v>
      </c>
      <c r="K62" s="189">
        <v>2000</v>
      </c>
      <c r="L62" s="190">
        <v>5</v>
      </c>
      <c r="M62" s="191">
        <v>20000</v>
      </c>
      <c r="N62" s="192">
        <f t="shared" si="0"/>
        <v>290000</v>
      </c>
      <c r="O62" s="25">
        <v>1</v>
      </c>
      <c r="P62" s="188">
        <f t="shared" si="1"/>
        <v>290000</v>
      </c>
    </row>
    <row r="63" spans="1:16">
      <c r="A63" s="2" t="s">
        <v>507</v>
      </c>
      <c r="B63" s="2" t="s">
        <v>531</v>
      </c>
      <c r="C63" s="2" t="s">
        <v>534</v>
      </c>
      <c r="D63" s="2" t="s">
        <v>543</v>
      </c>
      <c r="E63" s="3" t="s">
        <v>544</v>
      </c>
      <c r="F63" s="185"/>
      <c r="G63" s="52">
        <v>40000</v>
      </c>
      <c r="H63" s="186">
        <v>4</v>
      </c>
      <c r="I63" s="187">
        <v>20000</v>
      </c>
      <c r="J63" s="188">
        <v>5</v>
      </c>
      <c r="K63" s="189">
        <v>2000</v>
      </c>
      <c r="L63" s="190">
        <v>5</v>
      </c>
      <c r="M63" s="191">
        <v>20000</v>
      </c>
      <c r="N63" s="192">
        <f t="shared" si="0"/>
        <v>290000</v>
      </c>
      <c r="O63" s="25">
        <v>3</v>
      </c>
      <c r="P63" s="188">
        <f t="shared" si="1"/>
        <v>870000</v>
      </c>
    </row>
    <row r="64" spans="1:16">
      <c r="A64" s="2" t="s">
        <v>507</v>
      </c>
      <c r="B64" s="2" t="s">
        <v>531</v>
      </c>
      <c r="C64" s="2" t="s">
        <v>512</v>
      </c>
      <c r="D64" s="2" t="s">
        <v>545</v>
      </c>
      <c r="E64" s="3" t="s">
        <v>546</v>
      </c>
      <c r="F64" s="2" t="s">
        <v>520</v>
      </c>
      <c r="G64" s="52">
        <v>40000</v>
      </c>
      <c r="H64" s="186">
        <v>4</v>
      </c>
      <c r="I64" s="187">
        <v>20000</v>
      </c>
      <c r="J64" s="188">
        <v>5</v>
      </c>
      <c r="K64" s="189">
        <v>2000</v>
      </c>
      <c r="L64" s="190">
        <v>5</v>
      </c>
      <c r="M64" s="191">
        <v>20000</v>
      </c>
      <c r="N64" s="192">
        <f t="shared" si="0"/>
        <v>290000</v>
      </c>
      <c r="O64" s="25">
        <v>1</v>
      </c>
      <c r="P64" s="188">
        <f t="shared" si="1"/>
        <v>290000</v>
      </c>
    </row>
    <row r="65" spans="1:17">
      <c r="A65" s="5" t="s">
        <v>507</v>
      </c>
      <c r="B65" s="5" t="s">
        <v>531</v>
      </c>
      <c r="C65" s="5" t="s">
        <v>512</v>
      </c>
      <c r="D65" s="5" t="s">
        <v>547</v>
      </c>
      <c r="E65" s="197" t="s">
        <v>548</v>
      </c>
      <c r="F65" s="87" t="s">
        <v>549</v>
      </c>
      <c r="G65" s="52">
        <v>40000</v>
      </c>
      <c r="H65" s="186">
        <v>2</v>
      </c>
      <c r="I65" s="187">
        <v>20000</v>
      </c>
      <c r="J65" s="188">
        <v>3</v>
      </c>
      <c r="K65" s="189">
        <v>2000</v>
      </c>
      <c r="L65" s="190">
        <v>3</v>
      </c>
      <c r="M65" s="191">
        <v>20000</v>
      </c>
      <c r="N65" s="192">
        <f t="shared" si="0"/>
        <v>166000</v>
      </c>
      <c r="O65" s="25">
        <v>2</v>
      </c>
      <c r="P65" s="188">
        <f t="shared" si="1"/>
        <v>332000</v>
      </c>
    </row>
    <row r="66" spans="1:17">
      <c r="A66" s="2" t="s">
        <v>507</v>
      </c>
      <c r="B66" s="2" t="s">
        <v>550</v>
      </c>
      <c r="C66" s="2" t="s">
        <v>524</v>
      </c>
      <c r="D66" s="2" t="s">
        <v>551</v>
      </c>
      <c r="E66" s="3" t="s">
        <v>552</v>
      </c>
      <c r="F66" s="185"/>
      <c r="G66" s="52">
        <v>40000</v>
      </c>
      <c r="H66" s="186">
        <v>4</v>
      </c>
      <c r="I66" s="187">
        <v>20000</v>
      </c>
      <c r="J66" s="188">
        <v>5</v>
      </c>
      <c r="K66" s="189">
        <v>2000</v>
      </c>
      <c r="L66" s="190">
        <v>5</v>
      </c>
      <c r="M66" s="191">
        <v>20000</v>
      </c>
      <c r="N66" s="192">
        <f t="shared" si="0"/>
        <v>290000</v>
      </c>
      <c r="O66" s="25">
        <v>3</v>
      </c>
      <c r="P66" s="188">
        <f t="shared" si="1"/>
        <v>870000</v>
      </c>
    </row>
    <row r="67" spans="1:17">
      <c r="A67" s="2" t="s">
        <v>507</v>
      </c>
      <c r="B67" s="2" t="s">
        <v>550</v>
      </c>
      <c r="C67" s="2" t="s">
        <v>534</v>
      </c>
      <c r="D67" s="2" t="s">
        <v>535</v>
      </c>
      <c r="E67" s="3" t="s">
        <v>553</v>
      </c>
      <c r="F67" s="185"/>
      <c r="G67" s="52">
        <v>40000</v>
      </c>
      <c r="H67" s="186">
        <v>4</v>
      </c>
      <c r="I67" s="187">
        <v>20000</v>
      </c>
      <c r="J67" s="188">
        <v>5</v>
      </c>
      <c r="K67" s="189">
        <v>2000</v>
      </c>
      <c r="L67" s="190">
        <v>5</v>
      </c>
      <c r="M67" s="191">
        <v>20000</v>
      </c>
      <c r="N67" s="192">
        <f t="shared" si="0"/>
        <v>290000</v>
      </c>
      <c r="O67" s="25">
        <v>1</v>
      </c>
      <c r="P67" s="188">
        <f t="shared" si="1"/>
        <v>290000</v>
      </c>
    </row>
    <row r="68" spans="1:17">
      <c r="A68" s="2" t="s">
        <v>507</v>
      </c>
      <c r="B68" s="2" t="s">
        <v>550</v>
      </c>
      <c r="C68" s="2" t="s">
        <v>509</v>
      </c>
      <c r="D68" s="2" t="s">
        <v>539</v>
      </c>
      <c r="E68" s="3" t="s">
        <v>554</v>
      </c>
      <c r="F68" s="185"/>
      <c r="G68" s="52">
        <v>40000</v>
      </c>
      <c r="H68" s="186">
        <v>4</v>
      </c>
      <c r="I68" s="187">
        <v>20000</v>
      </c>
      <c r="J68" s="188">
        <v>5</v>
      </c>
      <c r="K68" s="189">
        <v>2000</v>
      </c>
      <c r="L68" s="190">
        <v>5</v>
      </c>
      <c r="M68" s="191">
        <v>20000</v>
      </c>
      <c r="N68" s="192">
        <f t="shared" si="0"/>
        <v>290000</v>
      </c>
      <c r="O68" s="25">
        <v>1</v>
      </c>
      <c r="P68" s="188">
        <f t="shared" si="1"/>
        <v>290000</v>
      </c>
    </row>
    <row r="69" spans="1:17">
      <c r="A69" s="2" t="s">
        <v>507</v>
      </c>
      <c r="B69" s="2" t="s">
        <v>550</v>
      </c>
      <c r="C69" s="2" t="s">
        <v>512</v>
      </c>
      <c r="D69" s="2" t="s">
        <v>555</v>
      </c>
      <c r="E69" s="3" t="s">
        <v>556</v>
      </c>
      <c r="F69" s="185"/>
      <c r="G69" s="52">
        <v>40000</v>
      </c>
      <c r="H69" s="186">
        <v>4</v>
      </c>
      <c r="I69" s="187">
        <v>20000</v>
      </c>
      <c r="J69" s="188">
        <v>5</v>
      </c>
      <c r="K69" s="189">
        <v>2000</v>
      </c>
      <c r="L69" s="190">
        <v>5</v>
      </c>
      <c r="M69" s="191">
        <v>20000</v>
      </c>
      <c r="N69" s="192">
        <f t="shared" ref="N69:N132" si="2">G69*H69+I69*J69+K69*L69+M69</f>
        <v>290000</v>
      </c>
      <c r="O69" s="25">
        <v>2</v>
      </c>
      <c r="P69" s="188">
        <f t="shared" ref="P69:P132" si="3">N69*O69</f>
        <v>580000</v>
      </c>
    </row>
    <row r="70" spans="1:17">
      <c r="A70" s="2" t="s">
        <v>392</v>
      </c>
      <c r="B70" s="2" t="s">
        <v>391</v>
      </c>
      <c r="C70" s="2" t="s">
        <v>466</v>
      </c>
      <c r="D70" s="2" t="s">
        <v>312</v>
      </c>
      <c r="E70" s="3" t="s">
        <v>313</v>
      </c>
      <c r="F70" s="8"/>
      <c r="G70" s="52">
        <v>40000</v>
      </c>
      <c r="H70" s="53">
        <v>4</v>
      </c>
      <c r="I70" s="54">
        <v>20000</v>
      </c>
      <c r="J70" s="55">
        <v>5</v>
      </c>
      <c r="K70" s="37">
        <v>2000</v>
      </c>
      <c r="L70" s="38">
        <v>5</v>
      </c>
      <c r="M70" s="66">
        <v>20000</v>
      </c>
      <c r="N70" s="35">
        <f t="shared" si="2"/>
        <v>290000</v>
      </c>
      <c r="O70" s="25">
        <v>2</v>
      </c>
      <c r="P70" s="55">
        <f t="shared" si="3"/>
        <v>580000</v>
      </c>
    </row>
    <row r="71" spans="1:17">
      <c r="A71" s="2" t="s">
        <v>392</v>
      </c>
      <c r="B71" s="2" t="s">
        <v>391</v>
      </c>
      <c r="C71" s="2" t="s">
        <v>462</v>
      </c>
      <c r="D71" s="2" t="s">
        <v>314</v>
      </c>
      <c r="E71" s="3" t="s">
        <v>315</v>
      </c>
      <c r="F71" s="8"/>
      <c r="G71" s="52">
        <v>40000</v>
      </c>
      <c r="H71" s="53">
        <v>4</v>
      </c>
      <c r="I71" s="54">
        <v>20000</v>
      </c>
      <c r="J71" s="55">
        <v>5</v>
      </c>
      <c r="K71" s="37">
        <v>2000</v>
      </c>
      <c r="L71" s="38">
        <v>5</v>
      </c>
      <c r="M71" s="66">
        <v>20000</v>
      </c>
      <c r="N71" s="35">
        <f t="shared" si="2"/>
        <v>290000</v>
      </c>
      <c r="O71" s="25">
        <v>1</v>
      </c>
      <c r="P71" s="55">
        <f t="shared" si="3"/>
        <v>290000</v>
      </c>
    </row>
    <row r="72" spans="1:17" ht="18" thickBot="1">
      <c r="A72" s="198" t="s">
        <v>392</v>
      </c>
      <c r="B72" s="198" t="s">
        <v>391</v>
      </c>
      <c r="C72" s="198" t="s">
        <v>464</v>
      </c>
      <c r="D72" s="198" t="s">
        <v>400</v>
      </c>
      <c r="E72" s="199" t="s">
        <v>461</v>
      </c>
      <c r="F72" s="88"/>
      <c r="G72" s="59">
        <v>40000</v>
      </c>
      <c r="H72" s="71">
        <v>2</v>
      </c>
      <c r="I72" s="72">
        <v>20000</v>
      </c>
      <c r="J72" s="73">
        <v>3</v>
      </c>
      <c r="K72" s="47">
        <v>2000</v>
      </c>
      <c r="L72" s="74">
        <v>3</v>
      </c>
      <c r="M72" s="75">
        <v>20000</v>
      </c>
      <c r="N72" s="76">
        <f t="shared" si="2"/>
        <v>166000</v>
      </c>
      <c r="O72" s="50">
        <v>2</v>
      </c>
      <c r="P72" s="73">
        <f t="shared" si="3"/>
        <v>332000</v>
      </c>
      <c r="Q72" s="17"/>
    </row>
    <row r="73" spans="1:17" s="9" customFormat="1" ht="52.5" thickTop="1">
      <c r="A73" s="18" t="s">
        <v>19</v>
      </c>
      <c r="B73" s="18" t="s">
        <v>8</v>
      </c>
      <c r="C73" s="18" t="s">
        <v>462</v>
      </c>
      <c r="D73" s="18" t="s">
        <v>402</v>
      </c>
      <c r="E73" s="91" t="s">
        <v>317</v>
      </c>
      <c r="F73" s="89"/>
      <c r="G73" s="125">
        <v>40000</v>
      </c>
      <c r="H73" s="92">
        <v>5</v>
      </c>
      <c r="I73" s="126">
        <v>20000</v>
      </c>
      <c r="J73" s="92">
        <v>6</v>
      </c>
      <c r="K73" s="126">
        <v>2000</v>
      </c>
      <c r="L73" s="92">
        <v>6</v>
      </c>
      <c r="M73" s="126">
        <v>20000</v>
      </c>
      <c r="N73" s="92">
        <f t="shared" si="2"/>
        <v>352000</v>
      </c>
      <c r="O73" s="24">
        <v>16</v>
      </c>
      <c r="P73" s="92">
        <f t="shared" si="3"/>
        <v>5632000</v>
      </c>
    </row>
    <row r="74" spans="1:17" s="9" customFormat="1" ht="52.5" thickBot="1">
      <c r="A74" s="69" t="s">
        <v>19</v>
      </c>
      <c r="B74" s="69" t="s">
        <v>0</v>
      </c>
      <c r="C74" s="69" t="s">
        <v>466</v>
      </c>
      <c r="D74" s="69" t="s">
        <v>290</v>
      </c>
      <c r="E74" s="93" t="s">
        <v>343</v>
      </c>
      <c r="F74" s="88"/>
      <c r="G74" s="128">
        <v>40000</v>
      </c>
      <c r="H74" s="94">
        <v>5</v>
      </c>
      <c r="I74" s="129">
        <v>20000</v>
      </c>
      <c r="J74" s="94">
        <v>6</v>
      </c>
      <c r="K74" s="129">
        <v>2000</v>
      </c>
      <c r="L74" s="94">
        <v>6</v>
      </c>
      <c r="M74" s="129">
        <v>20000</v>
      </c>
      <c r="N74" s="94">
        <f t="shared" si="2"/>
        <v>352000</v>
      </c>
      <c r="O74" s="50">
        <v>18</v>
      </c>
      <c r="P74" s="94">
        <f t="shared" si="3"/>
        <v>6336000</v>
      </c>
      <c r="Q74" s="127"/>
    </row>
    <row r="75" spans="1:17" ht="52.5" thickTop="1">
      <c r="A75" s="95" t="s">
        <v>182</v>
      </c>
      <c r="B75" s="95" t="s">
        <v>94</v>
      </c>
      <c r="C75" s="95" t="s">
        <v>463</v>
      </c>
      <c r="D75" s="95" t="s">
        <v>183</v>
      </c>
      <c r="E75" s="96" t="s">
        <v>341</v>
      </c>
      <c r="F75" s="97"/>
      <c r="G75" s="98">
        <v>40000</v>
      </c>
      <c r="H75" s="99">
        <v>5</v>
      </c>
      <c r="I75" s="100">
        <v>20000</v>
      </c>
      <c r="J75" s="101">
        <v>6</v>
      </c>
      <c r="K75" s="102">
        <v>2000</v>
      </c>
      <c r="L75" s="103">
        <v>6</v>
      </c>
      <c r="M75" s="104">
        <v>20000</v>
      </c>
      <c r="N75" s="105">
        <f t="shared" si="2"/>
        <v>352000</v>
      </c>
      <c r="O75" s="106">
        <v>15</v>
      </c>
      <c r="P75" s="142">
        <f t="shared" si="3"/>
        <v>5280000</v>
      </c>
    </row>
    <row r="76" spans="1:17" ht="51.75">
      <c r="A76" s="2" t="s">
        <v>182</v>
      </c>
      <c r="B76" s="2" t="s">
        <v>95</v>
      </c>
      <c r="C76" s="2" t="s">
        <v>465</v>
      </c>
      <c r="D76" s="2" t="s">
        <v>184</v>
      </c>
      <c r="E76" s="7" t="s">
        <v>185</v>
      </c>
      <c r="F76" s="8"/>
      <c r="G76" s="52">
        <v>40000</v>
      </c>
      <c r="H76" s="53">
        <v>5</v>
      </c>
      <c r="I76" s="54">
        <v>20000</v>
      </c>
      <c r="J76" s="55">
        <v>6</v>
      </c>
      <c r="K76" s="37">
        <v>2000</v>
      </c>
      <c r="L76" s="38">
        <v>6</v>
      </c>
      <c r="M76" s="66">
        <v>20000</v>
      </c>
      <c r="N76" s="35">
        <f t="shared" si="2"/>
        <v>352000</v>
      </c>
      <c r="O76" s="25">
        <v>18</v>
      </c>
      <c r="P76" s="130">
        <f t="shared" si="3"/>
        <v>6336000</v>
      </c>
    </row>
    <row r="77" spans="1:17" ht="52.5" thickBot="1">
      <c r="A77" s="69" t="s">
        <v>403</v>
      </c>
      <c r="B77" s="69" t="s">
        <v>391</v>
      </c>
      <c r="C77" s="69" t="s">
        <v>463</v>
      </c>
      <c r="D77" s="69" t="s">
        <v>7</v>
      </c>
      <c r="E77" s="107" t="s">
        <v>293</v>
      </c>
      <c r="F77" s="88"/>
      <c r="G77" s="59">
        <v>40000</v>
      </c>
      <c r="H77" s="71">
        <v>3</v>
      </c>
      <c r="I77" s="72">
        <v>20000</v>
      </c>
      <c r="J77" s="73">
        <v>4</v>
      </c>
      <c r="K77" s="47">
        <v>2000</v>
      </c>
      <c r="L77" s="74">
        <v>4</v>
      </c>
      <c r="M77" s="75">
        <v>20000</v>
      </c>
      <c r="N77" s="76">
        <f t="shared" si="2"/>
        <v>228000</v>
      </c>
      <c r="O77" s="50">
        <v>15</v>
      </c>
      <c r="P77" s="144">
        <f t="shared" si="3"/>
        <v>3420000</v>
      </c>
      <c r="Q77" s="17"/>
    </row>
    <row r="78" spans="1:17" ht="18" thickTop="1">
      <c r="A78" s="95" t="s">
        <v>20</v>
      </c>
      <c r="B78" s="95" t="s">
        <v>8</v>
      </c>
      <c r="C78" s="95" t="s">
        <v>463</v>
      </c>
      <c r="D78" s="95" t="s">
        <v>404</v>
      </c>
      <c r="E78" s="108" t="s">
        <v>297</v>
      </c>
      <c r="F78" s="97"/>
      <c r="G78" s="98">
        <v>40000</v>
      </c>
      <c r="H78" s="99">
        <v>4</v>
      </c>
      <c r="I78" s="100">
        <v>20000</v>
      </c>
      <c r="J78" s="101">
        <v>5</v>
      </c>
      <c r="K78" s="102">
        <v>2000</v>
      </c>
      <c r="L78" s="103">
        <v>5</v>
      </c>
      <c r="M78" s="104">
        <v>20000</v>
      </c>
      <c r="N78" s="105">
        <f t="shared" si="2"/>
        <v>290000</v>
      </c>
      <c r="O78" s="106">
        <v>2</v>
      </c>
      <c r="P78" s="143">
        <f t="shared" si="3"/>
        <v>580000</v>
      </c>
    </row>
    <row r="79" spans="1:17">
      <c r="A79" s="2" t="s">
        <v>20</v>
      </c>
      <c r="B79" s="2" t="s">
        <v>8</v>
      </c>
      <c r="C79" s="2" t="s">
        <v>463</v>
      </c>
      <c r="D79" s="2" t="s">
        <v>405</v>
      </c>
      <c r="E79" s="3" t="s">
        <v>298</v>
      </c>
      <c r="F79" s="8"/>
      <c r="G79" s="52">
        <v>40000</v>
      </c>
      <c r="H79" s="53">
        <v>4</v>
      </c>
      <c r="I79" s="54">
        <v>20000</v>
      </c>
      <c r="J79" s="55">
        <v>5</v>
      </c>
      <c r="K79" s="37">
        <v>2000</v>
      </c>
      <c r="L79" s="38">
        <v>5</v>
      </c>
      <c r="M79" s="66">
        <v>20000</v>
      </c>
      <c r="N79" s="35">
        <f t="shared" si="2"/>
        <v>290000</v>
      </c>
      <c r="O79" s="25">
        <v>3</v>
      </c>
      <c r="P79" s="132">
        <f t="shared" si="3"/>
        <v>870000</v>
      </c>
    </row>
    <row r="80" spans="1:17">
      <c r="A80" s="2" t="s">
        <v>20</v>
      </c>
      <c r="B80" s="2" t="s">
        <v>8</v>
      </c>
      <c r="C80" s="2" t="s">
        <v>464</v>
      </c>
      <c r="D80" s="2" t="s">
        <v>397</v>
      </c>
      <c r="E80" s="3" t="s">
        <v>21</v>
      </c>
      <c r="F80" s="8"/>
      <c r="G80" s="52">
        <v>40000</v>
      </c>
      <c r="H80" s="53">
        <v>4</v>
      </c>
      <c r="I80" s="54">
        <v>20000</v>
      </c>
      <c r="J80" s="55">
        <v>5</v>
      </c>
      <c r="K80" s="37">
        <v>2000</v>
      </c>
      <c r="L80" s="38">
        <v>5</v>
      </c>
      <c r="M80" s="66">
        <v>20000</v>
      </c>
      <c r="N80" s="35">
        <f t="shared" si="2"/>
        <v>290000</v>
      </c>
      <c r="O80" s="25">
        <v>1</v>
      </c>
      <c r="P80" s="132">
        <f t="shared" si="3"/>
        <v>290000</v>
      </c>
    </row>
    <row r="81" spans="1:43">
      <c r="A81" s="2" t="s">
        <v>20</v>
      </c>
      <c r="B81" s="2" t="s">
        <v>387</v>
      </c>
      <c r="C81" s="2" t="s">
        <v>463</v>
      </c>
      <c r="D81" s="2" t="s">
        <v>404</v>
      </c>
      <c r="E81" s="3" t="s">
        <v>406</v>
      </c>
      <c r="F81" s="8"/>
      <c r="G81" s="52">
        <v>40000</v>
      </c>
      <c r="H81" s="53">
        <v>4</v>
      </c>
      <c r="I81" s="54">
        <v>20000</v>
      </c>
      <c r="J81" s="55">
        <v>5</v>
      </c>
      <c r="K81" s="37">
        <v>2000</v>
      </c>
      <c r="L81" s="38">
        <v>5</v>
      </c>
      <c r="M81" s="66">
        <v>20000</v>
      </c>
      <c r="N81" s="35">
        <f t="shared" si="2"/>
        <v>290000</v>
      </c>
      <c r="O81" s="25">
        <v>1</v>
      </c>
      <c r="P81" s="132">
        <f t="shared" si="3"/>
        <v>290000</v>
      </c>
    </row>
    <row r="82" spans="1:43">
      <c r="A82" s="2" t="s">
        <v>20</v>
      </c>
      <c r="B82" s="2" t="s">
        <v>387</v>
      </c>
      <c r="C82" s="2" t="s">
        <v>464</v>
      </c>
      <c r="D82" s="2" t="s">
        <v>299</v>
      </c>
      <c r="E82" s="3" t="s">
        <v>362</v>
      </c>
      <c r="F82" s="8"/>
      <c r="G82" s="52">
        <v>40000</v>
      </c>
      <c r="H82" s="53">
        <v>4</v>
      </c>
      <c r="I82" s="54">
        <v>20000</v>
      </c>
      <c r="J82" s="55">
        <v>5</v>
      </c>
      <c r="K82" s="37">
        <v>2000</v>
      </c>
      <c r="L82" s="38">
        <v>5</v>
      </c>
      <c r="M82" s="66">
        <v>20000</v>
      </c>
      <c r="N82" s="35">
        <f t="shared" si="2"/>
        <v>290000</v>
      </c>
      <c r="O82" s="25">
        <v>3</v>
      </c>
      <c r="P82" s="132">
        <f t="shared" si="3"/>
        <v>870000</v>
      </c>
    </row>
    <row r="83" spans="1:43">
      <c r="A83" s="2" t="s">
        <v>20</v>
      </c>
      <c r="B83" s="2" t="s">
        <v>0</v>
      </c>
      <c r="C83" s="2" t="s">
        <v>464</v>
      </c>
      <c r="D83" s="2" t="s">
        <v>407</v>
      </c>
      <c r="E83" s="3" t="s">
        <v>295</v>
      </c>
      <c r="F83" s="87" t="s">
        <v>366</v>
      </c>
      <c r="G83" s="52">
        <v>40000</v>
      </c>
      <c r="H83" s="53">
        <v>4</v>
      </c>
      <c r="I83" s="54">
        <v>20000</v>
      </c>
      <c r="J83" s="55">
        <v>5</v>
      </c>
      <c r="K83" s="37">
        <v>2000</v>
      </c>
      <c r="L83" s="38">
        <v>5</v>
      </c>
      <c r="M83" s="66">
        <v>20000</v>
      </c>
      <c r="N83" s="35">
        <f t="shared" si="2"/>
        <v>290000</v>
      </c>
      <c r="O83" s="25">
        <v>6</v>
      </c>
      <c r="P83" s="132">
        <f t="shared" si="3"/>
        <v>1740000</v>
      </c>
    </row>
    <row r="84" spans="1:43" ht="18" thickBot="1">
      <c r="A84" s="69" t="s">
        <v>20</v>
      </c>
      <c r="B84" s="69" t="s">
        <v>391</v>
      </c>
      <c r="C84" s="69" t="s">
        <v>464</v>
      </c>
      <c r="D84" s="69" t="s">
        <v>408</v>
      </c>
      <c r="E84" s="70" t="s">
        <v>296</v>
      </c>
      <c r="F84" s="88"/>
      <c r="G84" s="59">
        <v>40000</v>
      </c>
      <c r="H84" s="71">
        <v>4</v>
      </c>
      <c r="I84" s="72">
        <v>20000</v>
      </c>
      <c r="J84" s="73">
        <v>5</v>
      </c>
      <c r="K84" s="47">
        <v>2000</v>
      </c>
      <c r="L84" s="74">
        <v>5</v>
      </c>
      <c r="M84" s="75">
        <v>20000</v>
      </c>
      <c r="N84" s="76">
        <f t="shared" si="2"/>
        <v>290000</v>
      </c>
      <c r="O84" s="50">
        <v>6</v>
      </c>
      <c r="P84" s="146">
        <f t="shared" si="3"/>
        <v>1740000</v>
      </c>
      <c r="Q84" s="17"/>
    </row>
    <row r="85" spans="1:43" ht="18" thickTop="1">
      <c r="A85" s="18" t="s">
        <v>409</v>
      </c>
      <c r="B85" s="18" t="s">
        <v>8</v>
      </c>
      <c r="C85" s="18" t="s">
        <v>463</v>
      </c>
      <c r="D85" s="18" t="s">
        <v>10</v>
      </c>
      <c r="E85" s="19" t="s">
        <v>124</v>
      </c>
      <c r="F85" s="89"/>
      <c r="G85" s="29">
        <v>40000</v>
      </c>
      <c r="H85" s="56">
        <v>4</v>
      </c>
      <c r="I85" s="57">
        <v>20000</v>
      </c>
      <c r="J85" s="58">
        <v>5</v>
      </c>
      <c r="K85" s="43">
        <v>2000</v>
      </c>
      <c r="L85" s="44">
        <v>5</v>
      </c>
      <c r="M85" s="67">
        <v>20000</v>
      </c>
      <c r="N85" s="68">
        <f t="shared" si="2"/>
        <v>290000</v>
      </c>
      <c r="O85" s="24">
        <v>7</v>
      </c>
      <c r="P85" s="145">
        <f t="shared" si="3"/>
        <v>2030000</v>
      </c>
    </row>
    <row r="86" spans="1:43" ht="18" thickBot="1">
      <c r="A86" s="69" t="s">
        <v>409</v>
      </c>
      <c r="B86" s="69" t="s">
        <v>391</v>
      </c>
      <c r="C86" s="69" t="s">
        <v>465</v>
      </c>
      <c r="D86" s="69" t="s">
        <v>410</v>
      </c>
      <c r="E86" s="70" t="s">
        <v>377</v>
      </c>
      <c r="F86" s="110" t="s">
        <v>366</v>
      </c>
      <c r="G86" s="59">
        <v>40000</v>
      </c>
      <c r="H86" s="71">
        <v>4</v>
      </c>
      <c r="I86" s="72">
        <v>20000</v>
      </c>
      <c r="J86" s="73">
        <v>5</v>
      </c>
      <c r="K86" s="47">
        <v>2000</v>
      </c>
      <c r="L86" s="74">
        <v>5</v>
      </c>
      <c r="M86" s="75">
        <v>20000</v>
      </c>
      <c r="N86" s="76">
        <f t="shared" si="2"/>
        <v>290000</v>
      </c>
      <c r="O86" s="50">
        <v>7</v>
      </c>
      <c r="P86" s="148">
        <f t="shared" si="3"/>
        <v>2030000</v>
      </c>
      <c r="Q86" s="17"/>
    </row>
    <row r="87" spans="1:43" ht="18" thickTop="1">
      <c r="A87" s="95" t="s">
        <v>411</v>
      </c>
      <c r="B87" s="95" t="s">
        <v>8</v>
      </c>
      <c r="C87" s="95" t="s">
        <v>466</v>
      </c>
      <c r="D87" s="95" t="s">
        <v>412</v>
      </c>
      <c r="E87" s="111" t="s">
        <v>125</v>
      </c>
      <c r="F87" s="97"/>
      <c r="G87" s="98">
        <v>40000</v>
      </c>
      <c r="H87" s="99">
        <v>5</v>
      </c>
      <c r="I87" s="100">
        <v>20000</v>
      </c>
      <c r="J87" s="101">
        <v>6</v>
      </c>
      <c r="K87" s="102">
        <v>2000</v>
      </c>
      <c r="L87" s="103">
        <v>6</v>
      </c>
      <c r="M87" s="104">
        <v>20000</v>
      </c>
      <c r="N87" s="105">
        <f t="shared" si="2"/>
        <v>352000</v>
      </c>
      <c r="O87" s="106">
        <v>6</v>
      </c>
      <c r="P87" s="147">
        <f t="shared" si="3"/>
        <v>2112000</v>
      </c>
    </row>
    <row r="88" spans="1:43" ht="34.5">
      <c r="A88" s="2" t="s">
        <v>411</v>
      </c>
      <c r="B88" s="2" t="s">
        <v>387</v>
      </c>
      <c r="C88" s="2" t="s">
        <v>465</v>
      </c>
      <c r="D88" s="2" t="s">
        <v>127</v>
      </c>
      <c r="E88" s="12" t="s">
        <v>126</v>
      </c>
      <c r="F88" s="8"/>
      <c r="G88" s="52">
        <v>40000</v>
      </c>
      <c r="H88" s="53">
        <v>5</v>
      </c>
      <c r="I88" s="54">
        <v>20000</v>
      </c>
      <c r="J88" s="55">
        <v>6</v>
      </c>
      <c r="K88" s="37">
        <v>2000</v>
      </c>
      <c r="L88" s="38">
        <v>6</v>
      </c>
      <c r="M88" s="66">
        <v>20000</v>
      </c>
      <c r="N88" s="35">
        <f t="shared" si="2"/>
        <v>352000</v>
      </c>
      <c r="O88" s="25">
        <v>12</v>
      </c>
      <c r="P88" s="85">
        <f t="shared" si="3"/>
        <v>4224000</v>
      </c>
    </row>
    <row r="89" spans="1:43" ht="34.5">
      <c r="A89" s="2" t="s">
        <v>411</v>
      </c>
      <c r="B89" s="2" t="s">
        <v>0</v>
      </c>
      <c r="C89" s="2" t="s">
        <v>467</v>
      </c>
      <c r="D89" s="2" t="s">
        <v>320</v>
      </c>
      <c r="E89" s="11" t="s">
        <v>321</v>
      </c>
      <c r="F89" s="8"/>
      <c r="G89" s="52">
        <v>40000</v>
      </c>
      <c r="H89" s="53">
        <v>5</v>
      </c>
      <c r="I89" s="54">
        <v>20000</v>
      </c>
      <c r="J89" s="55">
        <v>6</v>
      </c>
      <c r="K89" s="37">
        <v>2000</v>
      </c>
      <c r="L89" s="38">
        <v>6</v>
      </c>
      <c r="M89" s="66">
        <v>20000</v>
      </c>
      <c r="N89" s="35">
        <f t="shared" si="2"/>
        <v>352000</v>
      </c>
      <c r="O89" s="25">
        <v>12</v>
      </c>
      <c r="P89" s="85">
        <f t="shared" si="3"/>
        <v>4224000</v>
      </c>
    </row>
    <row r="90" spans="1:43" ht="35.25" thickBot="1">
      <c r="A90" s="69" t="s">
        <v>411</v>
      </c>
      <c r="B90" s="69" t="s">
        <v>391</v>
      </c>
      <c r="C90" s="69" t="s">
        <v>465</v>
      </c>
      <c r="D90" s="69" t="s">
        <v>9</v>
      </c>
      <c r="E90" s="107" t="s">
        <v>460</v>
      </c>
      <c r="F90" s="88"/>
      <c r="G90" s="59">
        <v>40000</v>
      </c>
      <c r="H90" s="71">
        <v>5</v>
      </c>
      <c r="I90" s="72">
        <v>20000</v>
      </c>
      <c r="J90" s="73">
        <v>6</v>
      </c>
      <c r="K90" s="47">
        <v>2000</v>
      </c>
      <c r="L90" s="74">
        <v>6</v>
      </c>
      <c r="M90" s="75">
        <v>20000</v>
      </c>
      <c r="N90" s="76">
        <f t="shared" si="2"/>
        <v>352000</v>
      </c>
      <c r="O90" s="50">
        <v>11</v>
      </c>
      <c r="P90" s="141">
        <f t="shared" si="3"/>
        <v>3872000</v>
      </c>
      <c r="Q90" s="17"/>
    </row>
    <row r="91" spans="1:43" ht="35.25" thickTop="1">
      <c r="A91" s="18" t="s">
        <v>22</v>
      </c>
      <c r="B91" s="18" t="s">
        <v>8</v>
      </c>
      <c r="C91" s="18" t="s">
        <v>466</v>
      </c>
      <c r="D91" s="18" t="s">
        <v>181</v>
      </c>
      <c r="E91" s="109" t="s">
        <v>322</v>
      </c>
      <c r="F91" s="89"/>
      <c r="G91" s="29">
        <v>40000</v>
      </c>
      <c r="H91" s="56">
        <v>5</v>
      </c>
      <c r="I91" s="57">
        <v>20000</v>
      </c>
      <c r="J91" s="58">
        <v>6</v>
      </c>
      <c r="K91" s="43">
        <v>2000</v>
      </c>
      <c r="L91" s="44">
        <v>6</v>
      </c>
      <c r="M91" s="67">
        <v>20000</v>
      </c>
      <c r="N91" s="68">
        <f t="shared" si="2"/>
        <v>352000</v>
      </c>
      <c r="O91" s="24">
        <v>12</v>
      </c>
      <c r="P91" s="58">
        <f t="shared" si="3"/>
        <v>4224000</v>
      </c>
    </row>
    <row r="92" spans="1:43" ht="34.5">
      <c r="A92" s="2" t="s">
        <v>22</v>
      </c>
      <c r="B92" s="2" t="s">
        <v>387</v>
      </c>
      <c r="C92" s="2" t="s">
        <v>465</v>
      </c>
      <c r="D92" s="2" t="s">
        <v>413</v>
      </c>
      <c r="E92" s="11" t="s">
        <v>374</v>
      </c>
      <c r="F92" s="8"/>
      <c r="G92" s="52">
        <v>40000</v>
      </c>
      <c r="H92" s="53">
        <v>5</v>
      </c>
      <c r="I92" s="54">
        <v>20000</v>
      </c>
      <c r="J92" s="55">
        <v>6</v>
      </c>
      <c r="K92" s="37">
        <v>2000</v>
      </c>
      <c r="L92" s="38">
        <v>6</v>
      </c>
      <c r="M92" s="66">
        <v>20000</v>
      </c>
      <c r="N92" s="35">
        <f t="shared" si="2"/>
        <v>352000</v>
      </c>
      <c r="O92" s="25">
        <v>10</v>
      </c>
      <c r="P92" s="55">
        <f t="shared" si="3"/>
        <v>3520000</v>
      </c>
    </row>
    <row r="93" spans="1:43" ht="34.5">
      <c r="A93" s="2" t="s">
        <v>22</v>
      </c>
      <c r="B93" s="2" t="s">
        <v>0</v>
      </c>
      <c r="C93" s="2" t="s">
        <v>464</v>
      </c>
      <c r="D93" s="2" t="s">
        <v>414</v>
      </c>
      <c r="E93" s="11" t="s">
        <v>292</v>
      </c>
      <c r="F93" s="8"/>
      <c r="G93" s="52">
        <v>40000</v>
      </c>
      <c r="H93" s="53">
        <v>4</v>
      </c>
      <c r="I93" s="54">
        <v>20000</v>
      </c>
      <c r="J93" s="55">
        <v>5</v>
      </c>
      <c r="K93" s="37">
        <v>2000</v>
      </c>
      <c r="L93" s="38">
        <v>5</v>
      </c>
      <c r="M93" s="66">
        <v>20000</v>
      </c>
      <c r="N93" s="35">
        <f t="shared" si="2"/>
        <v>290000</v>
      </c>
      <c r="O93" s="25">
        <v>12</v>
      </c>
      <c r="P93" s="55">
        <f t="shared" si="3"/>
        <v>3480000</v>
      </c>
    </row>
    <row r="94" spans="1:43" ht="35.25" thickBot="1">
      <c r="A94" s="69" t="s">
        <v>22</v>
      </c>
      <c r="B94" s="69" t="s">
        <v>391</v>
      </c>
      <c r="C94" s="69" t="s">
        <v>465</v>
      </c>
      <c r="D94" s="69" t="s">
        <v>415</v>
      </c>
      <c r="E94" s="107" t="s">
        <v>291</v>
      </c>
      <c r="F94" s="88"/>
      <c r="G94" s="59">
        <v>40000</v>
      </c>
      <c r="H94" s="71">
        <v>4</v>
      </c>
      <c r="I94" s="72">
        <v>20000</v>
      </c>
      <c r="J94" s="73">
        <v>5</v>
      </c>
      <c r="K94" s="47">
        <v>2000</v>
      </c>
      <c r="L94" s="74">
        <v>5</v>
      </c>
      <c r="M94" s="75">
        <v>20000</v>
      </c>
      <c r="N94" s="76">
        <f t="shared" si="2"/>
        <v>290000</v>
      </c>
      <c r="O94" s="50">
        <v>12</v>
      </c>
      <c r="P94" s="73">
        <f t="shared" si="3"/>
        <v>3480000</v>
      </c>
      <c r="Q94" s="17"/>
    </row>
    <row r="95" spans="1:43" s="10" customFormat="1" ht="18" thickTop="1">
      <c r="A95" s="18" t="s">
        <v>416</v>
      </c>
      <c r="B95" s="18" t="s">
        <v>8</v>
      </c>
      <c r="C95" s="18" t="s">
        <v>464</v>
      </c>
      <c r="D95" s="18" t="s">
        <v>13</v>
      </c>
      <c r="E95" s="19" t="s">
        <v>375</v>
      </c>
      <c r="F95" s="89"/>
      <c r="G95" s="29">
        <v>40000</v>
      </c>
      <c r="H95" s="56">
        <v>4</v>
      </c>
      <c r="I95" s="57">
        <v>20000</v>
      </c>
      <c r="J95" s="58">
        <v>5</v>
      </c>
      <c r="K95" s="43">
        <v>2000</v>
      </c>
      <c r="L95" s="44">
        <v>5</v>
      </c>
      <c r="M95" s="67">
        <v>20000</v>
      </c>
      <c r="N95" s="68">
        <f t="shared" si="2"/>
        <v>290000</v>
      </c>
      <c r="O95" s="24">
        <v>5</v>
      </c>
      <c r="P95" s="149">
        <f t="shared" si="3"/>
        <v>1450000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s="10" customFormat="1">
      <c r="A96" s="2" t="s">
        <v>416</v>
      </c>
      <c r="B96" s="2" t="s">
        <v>8</v>
      </c>
      <c r="C96" s="2" t="s">
        <v>466</v>
      </c>
      <c r="D96" s="2" t="s">
        <v>23</v>
      </c>
      <c r="E96" s="3" t="s">
        <v>417</v>
      </c>
      <c r="F96" s="8"/>
      <c r="G96" s="52">
        <v>40000</v>
      </c>
      <c r="H96" s="53">
        <v>4</v>
      </c>
      <c r="I96" s="54">
        <v>20000</v>
      </c>
      <c r="J96" s="55">
        <v>5</v>
      </c>
      <c r="K96" s="37">
        <v>2000</v>
      </c>
      <c r="L96" s="38">
        <v>5</v>
      </c>
      <c r="M96" s="66">
        <v>20000</v>
      </c>
      <c r="N96" s="35">
        <f t="shared" si="2"/>
        <v>290000</v>
      </c>
      <c r="O96" s="25">
        <v>1</v>
      </c>
      <c r="P96" s="131">
        <f t="shared" si="3"/>
        <v>290000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s="10" customFormat="1" ht="18" thickBot="1">
      <c r="A97" s="69" t="s">
        <v>416</v>
      </c>
      <c r="B97" s="69" t="s">
        <v>0</v>
      </c>
      <c r="C97" s="69" t="s">
        <v>465</v>
      </c>
      <c r="D97" s="69" t="s">
        <v>418</v>
      </c>
      <c r="E97" s="70" t="s">
        <v>207</v>
      </c>
      <c r="F97" s="88" t="s">
        <v>366</v>
      </c>
      <c r="G97" s="59">
        <v>40000</v>
      </c>
      <c r="H97" s="71">
        <v>4</v>
      </c>
      <c r="I97" s="72">
        <v>20000</v>
      </c>
      <c r="J97" s="73">
        <v>5</v>
      </c>
      <c r="K97" s="47">
        <v>2000</v>
      </c>
      <c r="L97" s="74">
        <v>5</v>
      </c>
      <c r="M97" s="75">
        <v>20000</v>
      </c>
      <c r="N97" s="76">
        <f t="shared" si="2"/>
        <v>290000</v>
      </c>
      <c r="O97" s="50">
        <v>5</v>
      </c>
      <c r="P97" s="144">
        <f t="shared" si="3"/>
        <v>1450000</v>
      </c>
      <c r="Q97" s="127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ht="52.5" thickTop="1">
      <c r="A98" s="18" t="s">
        <v>419</v>
      </c>
      <c r="B98" s="18" t="s">
        <v>8</v>
      </c>
      <c r="C98" s="18" t="s">
        <v>463</v>
      </c>
      <c r="D98" s="18" t="s">
        <v>420</v>
      </c>
      <c r="E98" s="109" t="s">
        <v>323</v>
      </c>
      <c r="F98" s="89"/>
      <c r="G98" s="29">
        <v>40000</v>
      </c>
      <c r="H98" s="56">
        <v>5</v>
      </c>
      <c r="I98" s="57">
        <v>20000</v>
      </c>
      <c r="J98" s="58">
        <v>6</v>
      </c>
      <c r="K98" s="43">
        <v>2000</v>
      </c>
      <c r="L98" s="44">
        <v>6</v>
      </c>
      <c r="M98" s="67">
        <v>20000</v>
      </c>
      <c r="N98" s="68">
        <f t="shared" si="2"/>
        <v>352000</v>
      </c>
      <c r="O98" s="24">
        <v>15</v>
      </c>
      <c r="P98" s="150">
        <f t="shared" si="3"/>
        <v>5280000</v>
      </c>
    </row>
    <row r="99" spans="1:43" ht="34.5">
      <c r="A99" s="2" t="s">
        <v>419</v>
      </c>
      <c r="B99" s="2" t="s">
        <v>387</v>
      </c>
      <c r="C99" s="2" t="s">
        <v>462</v>
      </c>
      <c r="D99" s="2" t="s">
        <v>421</v>
      </c>
      <c r="E99" s="11" t="s">
        <v>324</v>
      </c>
      <c r="F99" s="8"/>
      <c r="G99" s="52">
        <v>40000</v>
      </c>
      <c r="H99" s="53">
        <v>5</v>
      </c>
      <c r="I99" s="54">
        <v>20000</v>
      </c>
      <c r="J99" s="55">
        <v>6</v>
      </c>
      <c r="K99" s="37">
        <v>2000</v>
      </c>
      <c r="L99" s="38">
        <v>6</v>
      </c>
      <c r="M99" s="66">
        <v>20000</v>
      </c>
      <c r="N99" s="35">
        <f t="shared" si="2"/>
        <v>352000</v>
      </c>
      <c r="O99" s="27">
        <v>10</v>
      </c>
      <c r="P99" s="134">
        <f t="shared" si="3"/>
        <v>3520000</v>
      </c>
    </row>
    <row r="100" spans="1:43" ht="34.5">
      <c r="A100" s="2" t="s">
        <v>419</v>
      </c>
      <c r="B100" s="2" t="s">
        <v>0</v>
      </c>
      <c r="C100" s="2" t="s">
        <v>466</v>
      </c>
      <c r="D100" s="2" t="s">
        <v>422</v>
      </c>
      <c r="E100" s="11" t="s">
        <v>325</v>
      </c>
      <c r="F100" s="8"/>
      <c r="G100" s="52">
        <v>40000</v>
      </c>
      <c r="H100" s="53">
        <v>5</v>
      </c>
      <c r="I100" s="54">
        <v>20000</v>
      </c>
      <c r="J100" s="55">
        <v>6</v>
      </c>
      <c r="K100" s="37">
        <v>2000</v>
      </c>
      <c r="L100" s="38">
        <v>6</v>
      </c>
      <c r="M100" s="66">
        <v>20000</v>
      </c>
      <c r="N100" s="35">
        <f t="shared" si="2"/>
        <v>352000</v>
      </c>
      <c r="O100" s="25">
        <v>11</v>
      </c>
      <c r="P100" s="134">
        <f t="shared" si="3"/>
        <v>3872000</v>
      </c>
    </row>
    <row r="101" spans="1:43" ht="35.25" thickBot="1">
      <c r="A101" s="69" t="s">
        <v>419</v>
      </c>
      <c r="B101" s="69" t="s">
        <v>391</v>
      </c>
      <c r="C101" s="69" t="s">
        <v>462</v>
      </c>
      <c r="D101" s="69" t="s">
        <v>423</v>
      </c>
      <c r="E101" s="107" t="s">
        <v>373</v>
      </c>
      <c r="F101" s="88"/>
      <c r="G101" s="59">
        <v>40000</v>
      </c>
      <c r="H101" s="71">
        <v>5</v>
      </c>
      <c r="I101" s="72">
        <v>20000</v>
      </c>
      <c r="J101" s="73">
        <v>6</v>
      </c>
      <c r="K101" s="47">
        <v>2000</v>
      </c>
      <c r="L101" s="74">
        <v>6</v>
      </c>
      <c r="M101" s="75">
        <v>20000</v>
      </c>
      <c r="N101" s="76">
        <f t="shared" si="2"/>
        <v>352000</v>
      </c>
      <c r="O101" s="50">
        <v>8</v>
      </c>
      <c r="P101" s="151">
        <f t="shared" si="3"/>
        <v>2816000</v>
      </c>
      <c r="Q101" s="17"/>
    </row>
    <row r="102" spans="1:43" s="9" customFormat="1" ht="87.75" thickTop="1" thickBot="1">
      <c r="A102" s="112" t="s">
        <v>24</v>
      </c>
      <c r="B102" s="112" t="s">
        <v>0</v>
      </c>
      <c r="C102" s="112" t="s">
        <v>465</v>
      </c>
      <c r="D102" s="112" t="s">
        <v>424</v>
      </c>
      <c r="E102" s="113" t="s">
        <v>372</v>
      </c>
      <c r="F102" s="114"/>
      <c r="G102" s="115">
        <v>40000</v>
      </c>
      <c r="H102" s="116">
        <v>4</v>
      </c>
      <c r="I102" s="117">
        <v>20000</v>
      </c>
      <c r="J102" s="118">
        <v>5</v>
      </c>
      <c r="K102" s="119">
        <v>2000</v>
      </c>
      <c r="L102" s="120">
        <v>5</v>
      </c>
      <c r="M102" s="121">
        <v>20000</v>
      </c>
      <c r="N102" s="122">
        <f t="shared" si="2"/>
        <v>290000</v>
      </c>
      <c r="O102" s="123">
        <v>17</v>
      </c>
      <c r="P102" s="120">
        <f>N102*O102</f>
        <v>4930000</v>
      </c>
      <c r="Q102" s="127"/>
    </row>
    <row r="103" spans="1:43" ht="18" thickTop="1">
      <c r="A103" s="18" t="s">
        <v>25</v>
      </c>
      <c r="B103" s="18" t="s">
        <v>0</v>
      </c>
      <c r="C103" s="18" t="s">
        <v>465</v>
      </c>
      <c r="D103" s="18" t="s">
        <v>425</v>
      </c>
      <c r="E103" s="19" t="s">
        <v>208</v>
      </c>
      <c r="F103" s="89"/>
      <c r="G103" s="29">
        <v>40000</v>
      </c>
      <c r="H103" s="56">
        <v>2</v>
      </c>
      <c r="I103" s="57">
        <v>20000</v>
      </c>
      <c r="J103" s="58">
        <v>3</v>
      </c>
      <c r="K103" s="43">
        <v>2000</v>
      </c>
      <c r="L103" s="44">
        <v>3</v>
      </c>
      <c r="M103" s="67">
        <v>20000</v>
      </c>
      <c r="N103" s="68">
        <f t="shared" si="2"/>
        <v>166000</v>
      </c>
      <c r="O103" s="24">
        <v>6</v>
      </c>
      <c r="P103" s="152">
        <f t="shared" si="3"/>
        <v>996000</v>
      </c>
    </row>
    <row r="104" spans="1:43" ht="18" thickBot="1">
      <c r="A104" s="69" t="s">
        <v>25</v>
      </c>
      <c r="B104" s="69" t="s">
        <v>391</v>
      </c>
      <c r="C104" s="69" t="s">
        <v>465</v>
      </c>
      <c r="D104" s="69" t="s">
        <v>426</v>
      </c>
      <c r="E104" s="70" t="s">
        <v>371</v>
      </c>
      <c r="F104" s="88"/>
      <c r="G104" s="59">
        <v>40000</v>
      </c>
      <c r="H104" s="71">
        <v>2</v>
      </c>
      <c r="I104" s="72">
        <v>20000</v>
      </c>
      <c r="J104" s="73">
        <v>3</v>
      </c>
      <c r="K104" s="47">
        <v>2000</v>
      </c>
      <c r="L104" s="74">
        <v>3</v>
      </c>
      <c r="M104" s="75">
        <v>20000</v>
      </c>
      <c r="N104" s="76">
        <f t="shared" si="2"/>
        <v>166000</v>
      </c>
      <c r="O104" s="50">
        <v>3</v>
      </c>
      <c r="P104" s="154">
        <f t="shared" si="3"/>
        <v>498000</v>
      </c>
      <c r="Q104" s="17"/>
    </row>
    <row r="105" spans="1:43" ht="18" thickTop="1">
      <c r="A105" s="18" t="s">
        <v>26</v>
      </c>
      <c r="B105" s="18" t="s">
        <v>0</v>
      </c>
      <c r="C105" s="18" t="s">
        <v>465</v>
      </c>
      <c r="D105" s="18" t="s">
        <v>18</v>
      </c>
      <c r="E105" s="19" t="s">
        <v>132</v>
      </c>
      <c r="F105" s="124" t="s">
        <v>366</v>
      </c>
      <c r="G105" s="29">
        <v>40000</v>
      </c>
      <c r="H105" s="56">
        <v>4</v>
      </c>
      <c r="I105" s="57">
        <v>20000</v>
      </c>
      <c r="J105" s="58">
        <v>5</v>
      </c>
      <c r="K105" s="43">
        <v>2000</v>
      </c>
      <c r="L105" s="44">
        <v>5</v>
      </c>
      <c r="M105" s="67">
        <v>20000</v>
      </c>
      <c r="N105" s="68">
        <f t="shared" si="2"/>
        <v>290000</v>
      </c>
      <c r="O105" s="24">
        <v>1</v>
      </c>
      <c r="P105" s="153">
        <f t="shared" si="3"/>
        <v>290000</v>
      </c>
    </row>
    <row r="106" spans="1:43">
      <c r="A106" s="2" t="s">
        <v>26</v>
      </c>
      <c r="B106" s="2" t="s">
        <v>0</v>
      </c>
      <c r="C106" s="2" t="s">
        <v>462</v>
      </c>
      <c r="D106" s="2" t="s">
        <v>121</v>
      </c>
      <c r="E106" s="3" t="s">
        <v>133</v>
      </c>
      <c r="F106" s="2" t="s">
        <v>367</v>
      </c>
      <c r="G106" s="52">
        <v>40000</v>
      </c>
      <c r="H106" s="53">
        <v>4</v>
      </c>
      <c r="I106" s="54">
        <v>20000</v>
      </c>
      <c r="J106" s="55">
        <v>5</v>
      </c>
      <c r="K106" s="37">
        <v>2000</v>
      </c>
      <c r="L106" s="38">
        <v>5</v>
      </c>
      <c r="M106" s="66">
        <v>20000</v>
      </c>
      <c r="N106" s="35">
        <f t="shared" si="2"/>
        <v>290000</v>
      </c>
      <c r="O106" s="25">
        <v>1</v>
      </c>
      <c r="P106" s="136">
        <f t="shared" si="3"/>
        <v>290000</v>
      </c>
    </row>
    <row r="107" spans="1:43">
      <c r="A107" s="2" t="s">
        <v>26</v>
      </c>
      <c r="B107" s="2" t="s">
        <v>0</v>
      </c>
      <c r="C107" s="2" t="s">
        <v>466</v>
      </c>
      <c r="D107" s="2" t="s">
        <v>3</v>
      </c>
      <c r="E107" s="3" t="s">
        <v>27</v>
      </c>
      <c r="F107" s="2" t="s">
        <v>367</v>
      </c>
      <c r="G107" s="52">
        <v>40000</v>
      </c>
      <c r="H107" s="53">
        <v>4</v>
      </c>
      <c r="I107" s="54">
        <v>20000</v>
      </c>
      <c r="J107" s="55">
        <v>5</v>
      </c>
      <c r="K107" s="37">
        <v>2000</v>
      </c>
      <c r="L107" s="38">
        <v>5</v>
      </c>
      <c r="M107" s="66">
        <v>20000</v>
      </c>
      <c r="N107" s="35">
        <f t="shared" si="2"/>
        <v>290000</v>
      </c>
      <c r="O107" s="25">
        <v>1</v>
      </c>
      <c r="P107" s="136">
        <f t="shared" si="3"/>
        <v>290000</v>
      </c>
    </row>
    <row r="108" spans="1:43">
      <c r="A108" s="2" t="s">
        <v>26</v>
      </c>
      <c r="B108" s="2" t="s">
        <v>0</v>
      </c>
      <c r="C108" s="2" t="s">
        <v>466</v>
      </c>
      <c r="D108" s="2" t="s">
        <v>1</v>
      </c>
      <c r="E108" s="3" t="s">
        <v>138</v>
      </c>
      <c r="F108" s="8"/>
      <c r="G108" s="52">
        <v>40000</v>
      </c>
      <c r="H108" s="53">
        <v>4</v>
      </c>
      <c r="I108" s="54">
        <v>20000</v>
      </c>
      <c r="J108" s="55">
        <v>5</v>
      </c>
      <c r="K108" s="37">
        <v>2000</v>
      </c>
      <c r="L108" s="38">
        <v>5</v>
      </c>
      <c r="M108" s="66">
        <v>20000</v>
      </c>
      <c r="N108" s="35">
        <f t="shared" si="2"/>
        <v>290000</v>
      </c>
      <c r="O108" s="25">
        <v>2</v>
      </c>
      <c r="P108" s="136">
        <f t="shared" si="3"/>
        <v>580000</v>
      </c>
    </row>
    <row r="109" spans="1:43">
      <c r="A109" s="2" t="s">
        <v>26</v>
      </c>
      <c r="B109" s="2" t="s">
        <v>0</v>
      </c>
      <c r="C109" s="2" t="s">
        <v>464</v>
      </c>
      <c r="D109" s="2" t="s">
        <v>414</v>
      </c>
      <c r="E109" s="3" t="s">
        <v>134</v>
      </c>
      <c r="F109" s="2" t="s">
        <v>367</v>
      </c>
      <c r="G109" s="52">
        <v>40000</v>
      </c>
      <c r="H109" s="53">
        <v>4</v>
      </c>
      <c r="I109" s="54">
        <v>20000</v>
      </c>
      <c r="J109" s="55">
        <v>5</v>
      </c>
      <c r="K109" s="37">
        <v>2000</v>
      </c>
      <c r="L109" s="38">
        <v>5</v>
      </c>
      <c r="M109" s="66">
        <v>20000</v>
      </c>
      <c r="N109" s="35">
        <f t="shared" si="2"/>
        <v>290000</v>
      </c>
      <c r="O109" s="25">
        <v>1</v>
      </c>
      <c r="P109" s="136">
        <f t="shared" si="3"/>
        <v>290000</v>
      </c>
    </row>
    <row r="110" spans="1:43">
      <c r="A110" s="2" t="s">
        <v>26</v>
      </c>
      <c r="B110" s="2" t="s">
        <v>0</v>
      </c>
      <c r="C110" s="2" t="s">
        <v>466</v>
      </c>
      <c r="D110" s="2" t="s">
        <v>135</v>
      </c>
      <c r="E110" s="3" t="s">
        <v>136</v>
      </c>
      <c r="F110" s="2" t="s">
        <v>367</v>
      </c>
      <c r="G110" s="52">
        <v>40000</v>
      </c>
      <c r="H110" s="53">
        <v>4</v>
      </c>
      <c r="I110" s="54">
        <v>20000</v>
      </c>
      <c r="J110" s="55">
        <v>5</v>
      </c>
      <c r="K110" s="37">
        <v>2000</v>
      </c>
      <c r="L110" s="38">
        <v>5</v>
      </c>
      <c r="M110" s="66">
        <v>20000</v>
      </c>
      <c r="N110" s="35">
        <f t="shared" si="2"/>
        <v>290000</v>
      </c>
      <c r="O110" s="25">
        <v>1</v>
      </c>
      <c r="P110" s="136">
        <f t="shared" si="3"/>
        <v>290000</v>
      </c>
    </row>
    <row r="111" spans="1:43">
      <c r="A111" s="2" t="s">
        <v>26</v>
      </c>
      <c r="B111" s="2" t="s">
        <v>0</v>
      </c>
      <c r="C111" s="2" t="s">
        <v>464</v>
      </c>
      <c r="D111" s="2" t="s">
        <v>28</v>
      </c>
      <c r="E111" s="3" t="s">
        <v>137</v>
      </c>
      <c r="F111" s="2" t="s">
        <v>367</v>
      </c>
      <c r="G111" s="52">
        <v>40000</v>
      </c>
      <c r="H111" s="53">
        <v>4</v>
      </c>
      <c r="I111" s="54">
        <v>20000</v>
      </c>
      <c r="J111" s="55">
        <v>5</v>
      </c>
      <c r="K111" s="37">
        <v>2000</v>
      </c>
      <c r="L111" s="38">
        <v>5</v>
      </c>
      <c r="M111" s="66">
        <v>20000</v>
      </c>
      <c r="N111" s="35">
        <f t="shared" si="2"/>
        <v>290000</v>
      </c>
      <c r="O111" s="25">
        <v>1</v>
      </c>
      <c r="P111" s="136">
        <f t="shared" si="3"/>
        <v>290000</v>
      </c>
    </row>
    <row r="112" spans="1:43" ht="18" thickBot="1">
      <c r="A112" s="69" t="s">
        <v>26</v>
      </c>
      <c r="B112" s="69" t="s">
        <v>0</v>
      </c>
      <c r="C112" s="69" t="s">
        <v>464</v>
      </c>
      <c r="D112" s="69" t="s">
        <v>139</v>
      </c>
      <c r="E112" s="70" t="s">
        <v>140</v>
      </c>
      <c r="F112" s="69" t="s">
        <v>367</v>
      </c>
      <c r="G112" s="59">
        <v>40000</v>
      </c>
      <c r="H112" s="71">
        <v>4</v>
      </c>
      <c r="I112" s="72">
        <v>20000</v>
      </c>
      <c r="J112" s="73">
        <v>5</v>
      </c>
      <c r="K112" s="47">
        <v>2000</v>
      </c>
      <c r="L112" s="74">
        <v>5</v>
      </c>
      <c r="M112" s="75">
        <v>20000</v>
      </c>
      <c r="N112" s="76">
        <f t="shared" si="2"/>
        <v>290000</v>
      </c>
      <c r="O112" s="50">
        <v>1</v>
      </c>
      <c r="P112" s="155">
        <f t="shared" si="3"/>
        <v>290000</v>
      </c>
      <c r="Q112" s="17"/>
    </row>
    <row r="113" spans="1:17" ht="52.5" thickTop="1">
      <c r="A113" s="18" t="s">
        <v>335</v>
      </c>
      <c r="B113" s="18" t="s">
        <v>0</v>
      </c>
      <c r="C113" s="18" t="s">
        <v>465</v>
      </c>
      <c r="D113" s="18" t="s">
        <v>275</v>
      </c>
      <c r="E113" s="109" t="s">
        <v>338</v>
      </c>
      <c r="F113" s="89"/>
      <c r="G113" s="29">
        <v>40000</v>
      </c>
      <c r="H113" s="56">
        <v>2</v>
      </c>
      <c r="I113" s="57">
        <v>20000</v>
      </c>
      <c r="J113" s="58">
        <v>3</v>
      </c>
      <c r="K113" s="43">
        <v>2000</v>
      </c>
      <c r="L113" s="44">
        <v>3</v>
      </c>
      <c r="M113" s="67">
        <v>20000</v>
      </c>
      <c r="N113" s="68">
        <f t="shared" si="2"/>
        <v>166000</v>
      </c>
      <c r="O113" s="24">
        <v>10</v>
      </c>
      <c r="P113" s="152">
        <f t="shared" si="3"/>
        <v>1660000</v>
      </c>
    </row>
    <row r="114" spans="1:17" ht="51.75">
      <c r="A114" s="2" t="s">
        <v>335</v>
      </c>
      <c r="B114" s="2" t="s">
        <v>0</v>
      </c>
      <c r="C114" s="2" t="s">
        <v>462</v>
      </c>
      <c r="D114" s="2" t="s">
        <v>336</v>
      </c>
      <c r="E114" s="11" t="s">
        <v>339</v>
      </c>
      <c r="F114" s="8"/>
      <c r="G114" s="52">
        <v>40000</v>
      </c>
      <c r="H114" s="53">
        <v>2</v>
      </c>
      <c r="I114" s="54">
        <v>20000</v>
      </c>
      <c r="J114" s="55">
        <v>3</v>
      </c>
      <c r="K114" s="37">
        <v>2000</v>
      </c>
      <c r="L114" s="38">
        <v>3</v>
      </c>
      <c r="M114" s="66">
        <v>20000</v>
      </c>
      <c r="N114" s="35">
        <f t="shared" si="2"/>
        <v>166000</v>
      </c>
      <c r="O114" s="25">
        <v>9</v>
      </c>
      <c r="P114" s="135">
        <f t="shared" si="3"/>
        <v>1494000</v>
      </c>
    </row>
    <row r="115" spans="1:17" ht="18" thickBot="1">
      <c r="A115" s="69" t="s">
        <v>335</v>
      </c>
      <c r="B115" s="69" t="s">
        <v>0</v>
      </c>
      <c r="C115" s="69" t="s">
        <v>465</v>
      </c>
      <c r="D115" s="69" t="s">
        <v>337</v>
      </c>
      <c r="E115" s="70" t="s">
        <v>340</v>
      </c>
      <c r="F115" s="88"/>
      <c r="G115" s="59">
        <v>40000</v>
      </c>
      <c r="H115" s="71">
        <v>2</v>
      </c>
      <c r="I115" s="72">
        <v>20000</v>
      </c>
      <c r="J115" s="73">
        <v>3</v>
      </c>
      <c r="K115" s="47">
        <v>2000</v>
      </c>
      <c r="L115" s="74">
        <v>3</v>
      </c>
      <c r="M115" s="75">
        <v>20000</v>
      </c>
      <c r="N115" s="76">
        <f t="shared" si="2"/>
        <v>166000</v>
      </c>
      <c r="O115" s="50">
        <v>4</v>
      </c>
      <c r="P115" s="154">
        <f t="shared" si="3"/>
        <v>664000</v>
      </c>
      <c r="Q115" s="17"/>
    </row>
    <row r="116" spans="1:17" ht="18" thickTop="1">
      <c r="A116" s="95" t="s">
        <v>29</v>
      </c>
      <c r="B116" s="95" t="s">
        <v>0</v>
      </c>
      <c r="C116" s="95" t="s">
        <v>465</v>
      </c>
      <c r="D116" s="95" t="s">
        <v>30</v>
      </c>
      <c r="E116" s="108" t="s">
        <v>226</v>
      </c>
      <c r="F116" s="97"/>
      <c r="G116" s="98">
        <v>40000</v>
      </c>
      <c r="H116" s="99">
        <v>3</v>
      </c>
      <c r="I116" s="100">
        <v>20000</v>
      </c>
      <c r="J116" s="101">
        <v>4</v>
      </c>
      <c r="K116" s="102">
        <v>2000</v>
      </c>
      <c r="L116" s="103">
        <v>4</v>
      </c>
      <c r="M116" s="104">
        <v>20000</v>
      </c>
      <c r="N116" s="105">
        <f t="shared" si="2"/>
        <v>228000</v>
      </c>
      <c r="O116" s="24">
        <v>2</v>
      </c>
      <c r="P116" s="156">
        <f t="shared" si="3"/>
        <v>456000</v>
      </c>
    </row>
    <row r="117" spans="1:17">
      <c r="A117" s="2" t="s">
        <v>29</v>
      </c>
      <c r="B117" s="2" t="s">
        <v>0</v>
      </c>
      <c r="C117" s="2" t="s">
        <v>463</v>
      </c>
      <c r="D117" s="2" t="s">
        <v>229</v>
      </c>
      <c r="E117" s="3" t="s">
        <v>230</v>
      </c>
      <c r="F117" s="8"/>
      <c r="G117" s="52">
        <v>40000</v>
      </c>
      <c r="H117" s="53">
        <v>3</v>
      </c>
      <c r="I117" s="54">
        <v>20000</v>
      </c>
      <c r="J117" s="55">
        <v>4</v>
      </c>
      <c r="K117" s="37">
        <v>2000</v>
      </c>
      <c r="L117" s="38">
        <v>4</v>
      </c>
      <c r="M117" s="66">
        <v>20000</v>
      </c>
      <c r="N117" s="35">
        <f t="shared" si="2"/>
        <v>228000</v>
      </c>
      <c r="O117" s="25">
        <v>1</v>
      </c>
      <c r="P117" s="137">
        <f t="shared" si="3"/>
        <v>228000</v>
      </c>
    </row>
    <row r="118" spans="1:17">
      <c r="A118" s="2" t="s">
        <v>29</v>
      </c>
      <c r="B118" s="2" t="s">
        <v>0</v>
      </c>
      <c r="C118" s="2" t="s">
        <v>463</v>
      </c>
      <c r="D118" s="2" t="s">
        <v>227</v>
      </c>
      <c r="E118" s="3" t="s">
        <v>228</v>
      </c>
      <c r="F118" s="8"/>
      <c r="G118" s="52">
        <v>40000</v>
      </c>
      <c r="H118" s="53">
        <v>3</v>
      </c>
      <c r="I118" s="54">
        <v>20000</v>
      </c>
      <c r="J118" s="55">
        <v>4</v>
      </c>
      <c r="K118" s="37">
        <v>2000</v>
      </c>
      <c r="L118" s="38">
        <v>4</v>
      </c>
      <c r="M118" s="66">
        <v>20000</v>
      </c>
      <c r="N118" s="35">
        <f t="shared" si="2"/>
        <v>228000</v>
      </c>
      <c r="O118" s="25">
        <v>2</v>
      </c>
      <c r="P118" s="137">
        <f t="shared" si="3"/>
        <v>456000</v>
      </c>
    </row>
    <row r="119" spans="1:17">
      <c r="A119" s="2" t="s">
        <v>29</v>
      </c>
      <c r="B119" s="2" t="s">
        <v>0</v>
      </c>
      <c r="C119" s="2" t="s">
        <v>466</v>
      </c>
      <c r="D119" s="2" t="s">
        <v>31</v>
      </c>
      <c r="E119" s="3" t="s">
        <v>225</v>
      </c>
      <c r="F119" s="8"/>
      <c r="G119" s="52">
        <v>40000</v>
      </c>
      <c r="H119" s="53">
        <v>3</v>
      </c>
      <c r="I119" s="54">
        <v>20000</v>
      </c>
      <c r="J119" s="55">
        <v>4</v>
      </c>
      <c r="K119" s="37">
        <v>2000</v>
      </c>
      <c r="L119" s="38">
        <v>4</v>
      </c>
      <c r="M119" s="66">
        <v>20000</v>
      </c>
      <c r="N119" s="35">
        <f t="shared" si="2"/>
        <v>228000</v>
      </c>
      <c r="O119" s="25">
        <v>1</v>
      </c>
      <c r="P119" s="137">
        <f t="shared" si="3"/>
        <v>228000</v>
      </c>
    </row>
    <row r="120" spans="1:17">
      <c r="A120" s="2" t="s">
        <v>29</v>
      </c>
      <c r="B120" s="2" t="s">
        <v>0</v>
      </c>
      <c r="C120" s="2" t="s">
        <v>464</v>
      </c>
      <c r="D120" s="2" t="s">
        <v>32</v>
      </c>
      <c r="E120" s="3" t="s">
        <v>224</v>
      </c>
      <c r="F120" s="87" t="s">
        <v>366</v>
      </c>
      <c r="G120" s="52">
        <v>40000</v>
      </c>
      <c r="H120" s="53">
        <v>3</v>
      </c>
      <c r="I120" s="54">
        <v>20000</v>
      </c>
      <c r="J120" s="55">
        <v>4</v>
      </c>
      <c r="K120" s="37">
        <v>2000</v>
      </c>
      <c r="L120" s="38">
        <v>4</v>
      </c>
      <c r="M120" s="66">
        <v>20000</v>
      </c>
      <c r="N120" s="35">
        <f t="shared" si="2"/>
        <v>228000</v>
      </c>
      <c r="O120" s="25">
        <v>3</v>
      </c>
      <c r="P120" s="137">
        <f t="shared" si="3"/>
        <v>684000</v>
      </c>
    </row>
    <row r="121" spans="1:17">
      <c r="A121" s="2" t="s">
        <v>29</v>
      </c>
      <c r="B121" s="2" t="s">
        <v>391</v>
      </c>
      <c r="C121" s="2" t="s">
        <v>465</v>
      </c>
      <c r="D121" s="2" t="s">
        <v>18</v>
      </c>
      <c r="E121" s="3" t="s">
        <v>223</v>
      </c>
      <c r="F121" s="8"/>
      <c r="G121" s="52">
        <v>40000</v>
      </c>
      <c r="H121" s="53">
        <v>3</v>
      </c>
      <c r="I121" s="54">
        <v>20000</v>
      </c>
      <c r="J121" s="55">
        <v>4</v>
      </c>
      <c r="K121" s="37">
        <v>2000</v>
      </c>
      <c r="L121" s="38">
        <v>4</v>
      </c>
      <c r="M121" s="66">
        <v>20000</v>
      </c>
      <c r="N121" s="35">
        <f t="shared" si="2"/>
        <v>228000</v>
      </c>
      <c r="O121" s="25">
        <v>2</v>
      </c>
      <c r="P121" s="137">
        <f t="shared" si="3"/>
        <v>456000</v>
      </c>
    </row>
    <row r="122" spans="1:17" ht="18" thickBot="1">
      <c r="A122" s="69" t="s">
        <v>29</v>
      </c>
      <c r="B122" s="69" t="s">
        <v>391</v>
      </c>
      <c r="C122" s="69" t="s">
        <v>466</v>
      </c>
      <c r="D122" s="69" t="s">
        <v>427</v>
      </c>
      <c r="E122" s="70" t="s">
        <v>222</v>
      </c>
      <c r="F122" s="88"/>
      <c r="G122" s="59">
        <v>40000</v>
      </c>
      <c r="H122" s="71">
        <v>3</v>
      </c>
      <c r="I122" s="72">
        <v>20000</v>
      </c>
      <c r="J122" s="73">
        <v>4</v>
      </c>
      <c r="K122" s="47">
        <v>2000</v>
      </c>
      <c r="L122" s="74">
        <v>4</v>
      </c>
      <c r="M122" s="75">
        <v>20000</v>
      </c>
      <c r="N122" s="76">
        <f t="shared" si="2"/>
        <v>228000</v>
      </c>
      <c r="O122" s="50">
        <v>1</v>
      </c>
      <c r="P122" s="157">
        <f t="shared" si="3"/>
        <v>228000</v>
      </c>
      <c r="Q122" s="17"/>
    </row>
    <row r="123" spans="1:17" ht="18" thickTop="1">
      <c r="A123" s="18" t="s">
        <v>93</v>
      </c>
      <c r="B123" s="18" t="s">
        <v>94</v>
      </c>
      <c r="C123" s="18" t="s">
        <v>462</v>
      </c>
      <c r="D123" s="18" t="s">
        <v>96</v>
      </c>
      <c r="E123" s="19" t="s">
        <v>100</v>
      </c>
      <c r="F123" s="89"/>
      <c r="G123" s="29">
        <v>40000</v>
      </c>
      <c r="H123" s="56">
        <v>2</v>
      </c>
      <c r="I123" s="57">
        <v>20000</v>
      </c>
      <c r="J123" s="58">
        <v>3</v>
      </c>
      <c r="K123" s="43">
        <v>2000</v>
      </c>
      <c r="L123" s="44">
        <v>3</v>
      </c>
      <c r="M123" s="67">
        <v>20000</v>
      </c>
      <c r="N123" s="68">
        <f t="shared" si="2"/>
        <v>166000</v>
      </c>
      <c r="O123" s="24">
        <v>2</v>
      </c>
      <c r="P123" s="142">
        <f t="shared" si="3"/>
        <v>332000</v>
      </c>
    </row>
    <row r="124" spans="1:17">
      <c r="A124" s="2" t="s">
        <v>93</v>
      </c>
      <c r="B124" s="2" t="s">
        <v>94</v>
      </c>
      <c r="C124" s="2" t="s">
        <v>462</v>
      </c>
      <c r="D124" s="2" t="s">
        <v>97</v>
      </c>
      <c r="E124" s="3" t="s">
        <v>101</v>
      </c>
      <c r="F124" s="8"/>
      <c r="G124" s="52">
        <v>40000</v>
      </c>
      <c r="H124" s="53">
        <v>2</v>
      </c>
      <c r="I124" s="54">
        <v>20000</v>
      </c>
      <c r="J124" s="55">
        <v>3</v>
      </c>
      <c r="K124" s="37">
        <v>2000</v>
      </c>
      <c r="L124" s="38">
        <v>3</v>
      </c>
      <c r="M124" s="66">
        <v>20000</v>
      </c>
      <c r="N124" s="35">
        <f t="shared" si="2"/>
        <v>166000</v>
      </c>
      <c r="O124" s="25">
        <v>2</v>
      </c>
      <c r="P124" s="130">
        <f t="shared" si="3"/>
        <v>332000</v>
      </c>
    </row>
    <row r="125" spans="1:17">
      <c r="A125" s="2" t="s">
        <v>93</v>
      </c>
      <c r="B125" s="2" t="s">
        <v>94</v>
      </c>
      <c r="C125" s="2" t="s">
        <v>462</v>
      </c>
      <c r="D125" s="2" t="s">
        <v>98</v>
      </c>
      <c r="E125" s="3" t="s">
        <v>102</v>
      </c>
      <c r="F125" s="8"/>
      <c r="G125" s="52">
        <v>40000</v>
      </c>
      <c r="H125" s="53">
        <v>2</v>
      </c>
      <c r="I125" s="54">
        <v>20000</v>
      </c>
      <c r="J125" s="55">
        <v>3</v>
      </c>
      <c r="K125" s="37">
        <v>2000</v>
      </c>
      <c r="L125" s="38">
        <v>3</v>
      </c>
      <c r="M125" s="66">
        <v>20000</v>
      </c>
      <c r="N125" s="35">
        <f t="shared" si="2"/>
        <v>166000</v>
      </c>
      <c r="O125" s="25">
        <v>2</v>
      </c>
      <c r="P125" s="130">
        <f t="shared" si="3"/>
        <v>332000</v>
      </c>
    </row>
    <row r="126" spans="1:17">
      <c r="A126" s="2" t="s">
        <v>93</v>
      </c>
      <c r="B126" s="2" t="s">
        <v>94</v>
      </c>
      <c r="C126" s="2" t="s">
        <v>464</v>
      </c>
      <c r="D126" s="2" t="s">
        <v>99</v>
      </c>
      <c r="E126" s="3" t="s">
        <v>103</v>
      </c>
      <c r="F126" s="8"/>
      <c r="G126" s="52">
        <v>40000</v>
      </c>
      <c r="H126" s="53">
        <v>2</v>
      </c>
      <c r="I126" s="54">
        <v>20000</v>
      </c>
      <c r="J126" s="55">
        <v>3</v>
      </c>
      <c r="K126" s="37">
        <v>2000</v>
      </c>
      <c r="L126" s="38">
        <v>3</v>
      </c>
      <c r="M126" s="66">
        <v>20000</v>
      </c>
      <c r="N126" s="35">
        <f t="shared" si="2"/>
        <v>166000</v>
      </c>
      <c r="O126" s="25">
        <v>1</v>
      </c>
      <c r="P126" s="130">
        <f t="shared" si="3"/>
        <v>166000</v>
      </c>
    </row>
    <row r="127" spans="1:17">
      <c r="A127" s="2" t="s">
        <v>93</v>
      </c>
      <c r="B127" s="2" t="s">
        <v>95</v>
      </c>
      <c r="C127" s="2" t="s">
        <v>462</v>
      </c>
      <c r="D127" s="2" t="s">
        <v>104</v>
      </c>
      <c r="E127" s="3" t="s">
        <v>107</v>
      </c>
      <c r="F127" s="8"/>
      <c r="G127" s="52">
        <v>40000</v>
      </c>
      <c r="H127" s="53">
        <v>2</v>
      </c>
      <c r="I127" s="54">
        <v>20000</v>
      </c>
      <c r="J127" s="55">
        <v>3</v>
      </c>
      <c r="K127" s="37">
        <v>2000</v>
      </c>
      <c r="L127" s="38">
        <v>3</v>
      </c>
      <c r="M127" s="66">
        <v>20000</v>
      </c>
      <c r="N127" s="35">
        <f t="shared" si="2"/>
        <v>166000</v>
      </c>
      <c r="O127" s="25">
        <v>3</v>
      </c>
      <c r="P127" s="130">
        <f t="shared" si="3"/>
        <v>498000</v>
      </c>
    </row>
    <row r="128" spans="1:17">
      <c r="A128" s="2" t="s">
        <v>93</v>
      </c>
      <c r="B128" s="2" t="s">
        <v>95</v>
      </c>
      <c r="C128" s="2" t="s">
        <v>464</v>
      </c>
      <c r="D128" s="2" t="s">
        <v>105</v>
      </c>
      <c r="E128" s="3" t="s">
        <v>108</v>
      </c>
      <c r="F128" s="8"/>
      <c r="G128" s="52">
        <v>40000</v>
      </c>
      <c r="H128" s="53">
        <v>2</v>
      </c>
      <c r="I128" s="54">
        <v>20000</v>
      </c>
      <c r="J128" s="55">
        <v>3</v>
      </c>
      <c r="K128" s="37">
        <v>2000</v>
      </c>
      <c r="L128" s="38">
        <v>3</v>
      </c>
      <c r="M128" s="66">
        <v>20000</v>
      </c>
      <c r="N128" s="35">
        <f t="shared" si="2"/>
        <v>166000</v>
      </c>
      <c r="O128" s="25">
        <v>1</v>
      </c>
      <c r="P128" s="130">
        <f t="shared" si="3"/>
        <v>166000</v>
      </c>
    </row>
    <row r="129" spans="1:17" ht="18" thickBot="1">
      <c r="A129" s="69" t="s">
        <v>93</v>
      </c>
      <c r="B129" s="69" t="s">
        <v>95</v>
      </c>
      <c r="C129" s="69" t="s">
        <v>462</v>
      </c>
      <c r="D129" s="69" t="s">
        <v>106</v>
      </c>
      <c r="E129" s="70" t="s">
        <v>109</v>
      </c>
      <c r="F129" s="88" t="s">
        <v>366</v>
      </c>
      <c r="G129" s="59">
        <v>40000</v>
      </c>
      <c r="H129" s="71">
        <v>2</v>
      </c>
      <c r="I129" s="72">
        <v>20000</v>
      </c>
      <c r="J129" s="73">
        <v>3</v>
      </c>
      <c r="K129" s="47">
        <v>2000</v>
      </c>
      <c r="L129" s="74">
        <v>3</v>
      </c>
      <c r="M129" s="75">
        <v>20000</v>
      </c>
      <c r="N129" s="76">
        <f t="shared" si="2"/>
        <v>166000</v>
      </c>
      <c r="O129" s="50">
        <v>3</v>
      </c>
      <c r="P129" s="159">
        <f t="shared" si="3"/>
        <v>498000</v>
      </c>
      <c r="Q129" s="17"/>
    </row>
    <row r="130" spans="1:17" ht="18" thickTop="1">
      <c r="A130" s="18" t="s">
        <v>33</v>
      </c>
      <c r="B130" s="18" t="s">
        <v>8</v>
      </c>
      <c r="C130" s="18" t="s">
        <v>465</v>
      </c>
      <c r="D130" s="18" t="s">
        <v>365</v>
      </c>
      <c r="E130" s="19" t="s">
        <v>209</v>
      </c>
      <c r="F130" s="89"/>
      <c r="G130" s="29">
        <v>40000</v>
      </c>
      <c r="H130" s="56">
        <v>1</v>
      </c>
      <c r="I130" s="57">
        <v>20000</v>
      </c>
      <c r="J130" s="58">
        <v>2</v>
      </c>
      <c r="K130" s="43">
        <v>2000</v>
      </c>
      <c r="L130" s="44">
        <v>2</v>
      </c>
      <c r="M130" s="67">
        <v>20000</v>
      </c>
      <c r="N130" s="68">
        <f t="shared" si="2"/>
        <v>104000</v>
      </c>
      <c r="O130" s="24">
        <v>2</v>
      </c>
      <c r="P130" s="158">
        <f t="shared" si="3"/>
        <v>208000</v>
      </c>
    </row>
    <row r="131" spans="1:17">
      <c r="A131" s="2" t="s">
        <v>33</v>
      </c>
      <c r="B131" s="2" t="s">
        <v>8</v>
      </c>
      <c r="C131" s="2" t="s">
        <v>465</v>
      </c>
      <c r="D131" s="2" t="s">
        <v>210</v>
      </c>
      <c r="E131" s="3" t="s">
        <v>211</v>
      </c>
      <c r="F131" s="2" t="s">
        <v>367</v>
      </c>
      <c r="G131" s="52">
        <v>40000</v>
      </c>
      <c r="H131" s="53">
        <v>1</v>
      </c>
      <c r="I131" s="54">
        <v>20000</v>
      </c>
      <c r="J131" s="55">
        <v>2</v>
      </c>
      <c r="K131" s="37">
        <v>2000</v>
      </c>
      <c r="L131" s="38">
        <v>2</v>
      </c>
      <c r="M131" s="66">
        <v>20000</v>
      </c>
      <c r="N131" s="35">
        <f t="shared" si="2"/>
        <v>104000</v>
      </c>
      <c r="O131" s="25">
        <v>1</v>
      </c>
      <c r="P131" s="138">
        <f t="shared" si="3"/>
        <v>104000</v>
      </c>
    </row>
    <row r="132" spans="1:17">
      <c r="A132" s="2" t="s">
        <v>33</v>
      </c>
      <c r="B132" s="2" t="s">
        <v>8</v>
      </c>
      <c r="C132" s="2" t="s">
        <v>466</v>
      </c>
      <c r="D132" s="2" t="s">
        <v>163</v>
      </c>
      <c r="E132" s="3" t="s">
        <v>212</v>
      </c>
      <c r="F132" s="2" t="s">
        <v>367</v>
      </c>
      <c r="G132" s="52">
        <v>40000</v>
      </c>
      <c r="H132" s="53">
        <v>1</v>
      </c>
      <c r="I132" s="54">
        <v>20000</v>
      </c>
      <c r="J132" s="55">
        <v>2</v>
      </c>
      <c r="K132" s="37">
        <v>2000</v>
      </c>
      <c r="L132" s="38">
        <v>2</v>
      </c>
      <c r="M132" s="66">
        <v>20000</v>
      </c>
      <c r="N132" s="35">
        <f t="shared" si="2"/>
        <v>104000</v>
      </c>
      <c r="O132" s="25">
        <v>1</v>
      </c>
      <c r="P132" s="138">
        <f t="shared" si="3"/>
        <v>104000</v>
      </c>
    </row>
    <row r="133" spans="1:17">
      <c r="A133" s="2" t="s">
        <v>33</v>
      </c>
      <c r="B133" s="2" t="s">
        <v>387</v>
      </c>
      <c r="C133" s="2" t="s">
        <v>466</v>
      </c>
      <c r="D133" s="2" t="s">
        <v>34</v>
      </c>
      <c r="E133" s="3" t="s">
        <v>213</v>
      </c>
      <c r="F133" s="8"/>
      <c r="G133" s="52">
        <v>40000</v>
      </c>
      <c r="H133" s="53">
        <v>1</v>
      </c>
      <c r="I133" s="54">
        <v>20000</v>
      </c>
      <c r="J133" s="55">
        <v>2</v>
      </c>
      <c r="K133" s="37">
        <v>2000</v>
      </c>
      <c r="L133" s="38">
        <v>2</v>
      </c>
      <c r="M133" s="66">
        <v>20000</v>
      </c>
      <c r="N133" s="35">
        <f t="shared" ref="N133:N196" si="4">G133*H133+I133*J133+K133*L133+M133</f>
        <v>104000</v>
      </c>
      <c r="O133" s="25">
        <v>1</v>
      </c>
      <c r="P133" s="138">
        <f t="shared" ref="P133:P196" si="5">N133*O133</f>
        <v>104000</v>
      </c>
    </row>
    <row r="134" spans="1:17">
      <c r="A134" s="2" t="s">
        <v>33</v>
      </c>
      <c r="B134" s="2" t="s">
        <v>387</v>
      </c>
      <c r="C134" s="2" t="s">
        <v>465</v>
      </c>
      <c r="D134" s="2" t="s">
        <v>428</v>
      </c>
      <c r="E134" s="3" t="s">
        <v>214</v>
      </c>
      <c r="F134" s="2" t="s">
        <v>367</v>
      </c>
      <c r="G134" s="52">
        <v>40000</v>
      </c>
      <c r="H134" s="53">
        <v>1</v>
      </c>
      <c r="I134" s="54">
        <v>20000</v>
      </c>
      <c r="J134" s="55">
        <v>2</v>
      </c>
      <c r="K134" s="37">
        <v>2000</v>
      </c>
      <c r="L134" s="38">
        <v>2</v>
      </c>
      <c r="M134" s="66">
        <v>20000</v>
      </c>
      <c r="N134" s="35">
        <f t="shared" si="4"/>
        <v>104000</v>
      </c>
      <c r="O134" s="25">
        <v>1</v>
      </c>
      <c r="P134" s="138">
        <f t="shared" si="5"/>
        <v>104000</v>
      </c>
    </row>
    <row r="135" spans="1:17">
      <c r="A135" s="2" t="s">
        <v>33</v>
      </c>
      <c r="B135" s="2" t="s">
        <v>0</v>
      </c>
      <c r="C135" s="2" t="s">
        <v>465</v>
      </c>
      <c r="D135" s="2" t="s">
        <v>35</v>
      </c>
      <c r="E135" s="3" t="s">
        <v>215</v>
      </c>
      <c r="F135" s="8" t="s">
        <v>366</v>
      </c>
      <c r="G135" s="52">
        <v>40000</v>
      </c>
      <c r="H135" s="53">
        <v>1</v>
      </c>
      <c r="I135" s="54">
        <v>20000</v>
      </c>
      <c r="J135" s="55">
        <v>2</v>
      </c>
      <c r="K135" s="37">
        <v>2000</v>
      </c>
      <c r="L135" s="38">
        <v>2</v>
      </c>
      <c r="M135" s="66">
        <v>20000</v>
      </c>
      <c r="N135" s="35">
        <f t="shared" si="4"/>
        <v>104000</v>
      </c>
      <c r="O135" s="25">
        <v>3</v>
      </c>
      <c r="P135" s="138">
        <f t="shared" si="5"/>
        <v>312000</v>
      </c>
    </row>
    <row r="136" spans="1:17">
      <c r="A136" s="2" t="s">
        <v>33</v>
      </c>
      <c r="B136" s="2" t="s">
        <v>0</v>
      </c>
      <c r="C136" s="2" t="s">
        <v>464</v>
      </c>
      <c r="D136" s="2" t="s">
        <v>36</v>
      </c>
      <c r="E136" s="3" t="s">
        <v>216</v>
      </c>
      <c r="F136" s="8"/>
      <c r="G136" s="52">
        <v>40000</v>
      </c>
      <c r="H136" s="53">
        <v>1</v>
      </c>
      <c r="I136" s="54">
        <v>20000</v>
      </c>
      <c r="J136" s="55">
        <v>2</v>
      </c>
      <c r="K136" s="37">
        <v>2000</v>
      </c>
      <c r="L136" s="38">
        <v>2</v>
      </c>
      <c r="M136" s="66">
        <v>20000</v>
      </c>
      <c r="N136" s="35">
        <f t="shared" si="4"/>
        <v>104000</v>
      </c>
      <c r="O136" s="25">
        <v>3</v>
      </c>
      <c r="P136" s="138">
        <f t="shared" si="5"/>
        <v>312000</v>
      </c>
    </row>
    <row r="137" spans="1:17">
      <c r="A137" s="2" t="s">
        <v>33</v>
      </c>
      <c r="B137" s="2" t="s">
        <v>0</v>
      </c>
      <c r="C137" s="2" t="s">
        <v>462</v>
      </c>
      <c r="D137" s="2" t="s">
        <v>104</v>
      </c>
      <c r="E137" s="3" t="s">
        <v>217</v>
      </c>
      <c r="F137" s="2" t="s">
        <v>367</v>
      </c>
      <c r="G137" s="52">
        <v>40000</v>
      </c>
      <c r="H137" s="53">
        <v>1</v>
      </c>
      <c r="I137" s="54">
        <v>20000</v>
      </c>
      <c r="J137" s="55">
        <v>2</v>
      </c>
      <c r="K137" s="37">
        <v>2000</v>
      </c>
      <c r="L137" s="38">
        <v>2</v>
      </c>
      <c r="M137" s="66">
        <v>20000</v>
      </c>
      <c r="N137" s="35">
        <f t="shared" si="4"/>
        <v>104000</v>
      </c>
      <c r="O137" s="25">
        <v>1</v>
      </c>
      <c r="P137" s="138">
        <f t="shared" si="5"/>
        <v>104000</v>
      </c>
    </row>
    <row r="138" spans="1:17">
      <c r="A138" s="2" t="s">
        <v>33</v>
      </c>
      <c r="B138" s="2" t="s">
        <v>391</v>
      </c>
      <c r="C138" s="2" t="s">
        <v>465</v>
      </c>
      <c r="D138" s="2" t="s">
        <v>410</v>
      </c>
      <c r="E138" s="3" t="s">
        <v>218</v>
      </c>
      <c r="F138" s="2" t="s">
        <v>367</v>
      </c>
      <c r="G138" s="52">
        <v>40000</v>
      </c>
      <c r="H138" s="53">
        <v>1</v>
      </c>
      <c r="I138" s="54">
        <v>20000</v>
      </c>
      <c r="J138" s="55">
        <v>2</v>
      </c>
      <c r="K138" s="37">
        <v>2000</v>
      </c>
      <c r="L138" s="38">
        <v>2</v>
      </c>
      <c r="M138" s="66">
        <v>20000</v>
      </c>
      <c r="N138" s="35">
        <f t="shared" si="4"/>
        <v>104000</v>
      </c>
      <c r="O138" s="25">
        <v>1</v>
      </c>
      <c r="P138" s="138">
        <f t="shared" si="5"/>
        <v>104000</v>
      </c>
    </row>
    <row r="139" spans="1:17">
      <c r="A139" s="2" t="s">
        <v>33</v>
      </c>
      <c r="B139" s="2" t="s">
        <v>391</v>
      </c>
      <c r="C139" s="2" t="s">
        <v>464</v>
      </c>
      <c r="D139" s="2" t="s">
        <v>36</v>
      </c>
      <c r="E139" s="3" t="s">
        <v>219</v>
      </c>
      <c r="F139" s="8"/>
      <c r="G139" s="52">
        <v>40000</v>
      </c>
      <c r="H139" s="53">
        <v>1</v>
      </c>
      <c r="I139" s="54">
        <v>20000</v>
      </c>
      <c r="J139" s="55">
        <v>2</v>
      </c>
      <c r="K139" s="37">
        <v>2000</v>
      </c>
      <c r="L139" s="38">
        <v>2</v>
      </c>
      <c r="M139" s="66">
        <v>20000</v>
      </c>
      <c r="N139" s="35">
        <f t="shared" si="4"/>
        <v>104000</v>
      </c>
      <c r="O139" s="25">
        <v>3</v>
      </c>
      <c r="P139" s="138">
        <f t="shared" si="5"/>
        <v>312000</v>
      </c>
    </row>
    <row r="140" spans="1:17">
      <c r="A140" s="2" t="s">
        <v>33</v>
      </c>
      <c r="B140" s="2" t="s">
        <v>391</v>
      </c>
      <c r="C140" s="2" t="s">
        <v>465</v>
      </c>
      <c r="D140" s="2" t="s">
        <v>18</v>
      </c>
      <c r="E140" s="3" t="s">
        <v>220</v>
      </c>
      <c r="F140" s="8"/>
      <c r="G140" s="52">
        <v>40000</v>
      </c>
      <c r="H140" s="53">
        <v>1</v>
      </c>
      <c r="I140" s="54">
        <v>20000</v>
      </c>
      <c r="J140" s="55">
        <v>2</v>
      </c>
      <c r="K140" s="37">
        <v>2000</v>
      </c>
      <c r="L140" s="38">
        <v>2</v>
      </c>
      <c r="M140" s="66">
        <v>20000</v>
      </c>
      <c r="N140" s="35">
        <f t="shared" si="4"/>
        <v>104000</v>
      </c>
      <c r="O140" s="25">
        <v>2</v>
      </c>
      <c r="P140" s="138">
        <f t="shared" si="5"/>
        <v>208000</v>
      </c>
    </row>
    <row r="141" spans="1:17" ht="18" thickBot="1">
      <c r="A141" s="69" t="s">
        <v>33</v>
      </c>
      <c r="B141" s="69" t="s">
        <v>391</v>
      </c>
      <c r="C141" s="69" t="s">
        <v>466</v>
      </c>
      <c r="D141" s="69" t="s">
        <v>37</v>
      </c>
      <c r="E141" s="70" t="s">
        <v>221</v>
      </c>
      <c r="F141" s="88"/>
      <c r="G141" s="59">
        <v>40000</v>
      </c>
      <c r="H141" s="71">
        <v>1</v>
      </c>
      <c r="I141" s="72">
        <v>20000</v>
      </c>
      <c r="J141" s="73">
        <v>2</v>
      </c>
      <c r="K141" s="47">
        <v>2000</v>
      </c>
      <c r="L141" s="74">
        <v>2</v>
      </c>
      <c r="M141" s="75">
        <v>20000</v>
      </c>
      <c r="N141" s="76">
        <f t="shared" si="4"/>
        <v>104000</v>
      </c>
      <c r="O141" s="50">
        <v>1</v>
      </c>
      <c r="P141" s="160">
        <f t="shared" si="5"/>
        <v>104000</v>
      </c>
      <c r="Q141" s="17"/>
    </row>
    <row r="142" spans="1:17" ht="18" thickTop="1">
      <c r="A142" s="18" t="s">
        <v>38</v>
      </c>
      <c r="B142" s="18" t="s">
        <v>0</v>
      </c>
      <c r="C142" s="18" t="s">
        <v>465</v>
      </c>
      <c r="D142" s="18" t="s">
        <v>39</v>
      </c>
      <c r="E142" s="19" t="s">
        <v>110</v>
      </c>
      <c r="F142" s="89" t="s">
        <v>366</v>
      </c>
      <c r="G142" s="29">
        <v>40000</v>
      </c>
      <c r="H142" s="56">
        <v>2</v>
      </c>
      <c r="I142" s="57">
        <v>20000</v>
      </c>
      <c r="J142" s="58">
        <v>3</v>
      </c>
      <c r="K142" s="43">
        <v>2000</v>
      </c>
      <c r="L142" s="44">
        <v>3</v>
      </c>
      <c r="M142" s="67">
        <v>20000</v>
      </c>
      <c r="N142" s="68">
        <f t="shared" si="4"/>
        <v>166000</v>
      </c>
      <c r="O142" s="24">
        <v>4</v>
      </c>
      <c r="P142" s="150">
        <f t="shared" si="5"/>
        <v>664000</v>
      </c>
    </row>
    <row r="143" spans="1:17" ht="18" thickBot="1">
      <c r="A143" s="69" t="s">
        <v>38</v>
      </c>
      <c r="B143" s="69" t="s">
        <v>0</v>
      </c>
      <c r="C143" s="69" t="s">
        <v>465</v>
      </c>
      <c r="D143" s="69" t="s">
        <v>40</v>
      </c>
      <c r="E143" s="70" t="s">
        <v>342</v>
      </c>
      <c r="F143" s="88"/>
      <c r="G143" s="59">
        <v>40000</v>
      </c>
      <c r="H143" s="71">
        <v>2</v>
      </c>
      <c r="I143" s="72">
        <v>20000</v>
      </c>
      <c r="J143" s="73">
        <v>3</v>
      </c>
      <c r="K143" s="47">
        <v>2000</v>
      </c>
      <c r="L143" s="74">
        <v>3</v>
      </c>
      <c r="M143" s="75">
        <v>20000</v>
      </c>
      <c r="N143" s="76">
        <f t="shared" si="4"/>
        <v>166000</v>
      </c>
      <c r="O143" s="50">
        <v>2</v>
      </c>
      <c r="P143" s="151">
        <f t="shared" si="5"/>
        <v>332000</v>
      </c>
      <c r="Q143" s="17"/>
    </row>
    <row r="144" spans="1:17" ht="18" thickTop="1">
      <c r="A144" s="18" t="s">
        <v>348</v>
      </c>
      <c r="B144" s="18" t="s">
        <v>349</v>
      </c>
      <c r="C144" s="18" t="s">
        <v>466</v>
      </c>
      <c r="D144" s="18" t="s">
        <v>350</v>
      </c>
      <c r="E144" s="19" t="s">
        <v>360</v>
      </c>
      <c r="F144" s="89"/>
      <c r="G144" s="29">
        <v>40000</v>
      </c>
      <c r="H144" s="56">
        <v>2</v>
      </c>
      <c r="I144" s="57">
        <v>20000</v>
      </c>
      <c r="J144" s="58">
        <v>3</v>
      </c>
      <c r="K144" s="43">
        <v>2000</v>
      </c>
      <c r="L144" s="44">
        <v>3</v>
      </c>
      <c r="M144" s="67">
        <v>20000</v>
      </c>
      <c r="N144" s="68">
        <f t="shared" si="4"/>
        <v>166000</v>
      </c>
      <c r="O144" s="24">
        <v>2</v>
      </c>
      <c r="P144" s="44">
        <f t="shared" si="5"/>
        <v>332000</v>
      </c>
    </row>
    <row r="145" spans="1:17">
      <c r="A145" s="2" t="s">
        <v>348</v>
      </c>
      <c r="B145" s="2" t="s">
        <v>349</v>
      </c>
      <c r="C145" s="2" t="s">
        <v>462</v>
      </c>
      <c r="D145" s="2" t="s">
        <v>351</v>
      </c>
      <c r="E145" s="3" t="s">
        <v>361</v>
      </c>
      <c r="F145" s="8"/>
      <c r="G145" s="52">
        <v>40000</v>
      </c>
      <c r="H145" s="53">
        <v>2</v>
      </c>
      <c r="I145" s="54">
        <v>20000</v>
      </c>
      <c r="J145" s="55">
        <v>3</v>
      </c>
      <c r="K145" s="37">
        <v>2000</v>
      </c>
      <c r="L145" s="38">
        <v>3</v>
      </c>
      <c r="M145" s="66">
        <v>20000</v>
      </c>
      <c r="N145" s="35">
        <f t="shared" si="4"/>
        <v>166000</v>
      </c>
      <c r="O145" s="25">
        <v>2</v>
      </c>
      <c r="P145" s="38">
        <f t="shared" si="5"/>
        <v>332000</v>
      </c>
    </row>
    <row r="146" spans="1:17">
      <c r="A146" s="2" t="s">
        <v>348</v>
      </c>
      <c r="B146" s="2" t="s">
        <v>94</v>
      </c>
      <c r="C146" s="2" t="s">
        <v>462</v>
      </c>
      <c r="D146" s="2" t="s">
        <v>351</v>
      </c>
      <c r="E146" s="3" t="s">
        <v>356</v>
      </c>
      <c r="F146" s="8"/>
      <c r="G146" s="52">
        <v>40000</v>
      </c>
      <c r="H146" s="53">
        <v>2</v>
      </c>
      <c r="I146" s="54">
        <v>20000</v>
      </c>
      <c r="J146" s="55">
        <v>3</v>
      </c>
      <c r="K146" s="37">
        <v>2000</v>
      </c>
      <c r="L146" s="38">
        <v>3</v>
      </c>
      <c r="M146" s="66">
        <v>20000</v>
      </c>
      <c r="N146" s="35">
        <f t="shared" si="4"/>
        <v>166000</v>
      </c>
      <c r="O146" s="25">
        <v>2</v>
      </c>
      <c r="P146" s="38">
        <f t="shared" si="5"/>
        <v>332000</v>
      </c>
    </row>
    <row r="147" spans="1:17">
      <c r="A147" s="2" t="s">
        <v>348</v>
      </c>
      <c r="B147" s="2" t="s">
        <v>94</v>
      </c>
      <c r="C147" s="2" t="s">
        <v>466</v>
      </c>
      <c r="D147" s="2" t="s">
        <v>350</v>
      </c>
      <c r="E147" s="3" t="s">
        <v>352</v>
      </c>
      <c r="F147" s="8"/>
      <c r="G147" s="52">
        <v>40000</v>
      </c>
      <c r="H147" s="53">
        <v>2</v>
      </c>
      <c r="I147" s="54">
        <v>20000</v>
      </c>
      <c r="J147" s="55">
        <v>3</v>
      </c>
      <c r="K147" s="37">
        <v>2000</v>
      </c>
      <c r="L147" s="38">
        <v>3</v>
      </c>
      <c r="M147" s="66">
        <v>20000</v>
      </c>
      <c r="N147" s="35">
        <f t="shared" si="4"/>
        <v>166000</v>
      </c>
      <c r="O147" s="25">
        <v>1</v>
      </c>
      <c r="P147" s="38">
        <f t="shared" si="5"/>
        <v>166000</v>
      </c>
    </row>
    <row r="148" spans="1:17">
      <c r="A148" s="2" t="s">
        <v>348</v>
      </c>
      <c r="B148" s="2" t="s">
        <v>94</v>
      </c>
      <c r="C148" s="2" t="s">
        <v>465</v>
      </c>
      <c r="D148" s="2" t="s">
        <v>353</v>
      </c>
      <c r="E148" s="3" t="s">
        <v>354</v>
      </c>
      <c r="F148" s="8"/>
      <c r="G148" s="52">
        <v>40000</v>
      </c>
      <c r="H148" s="53">
        <v>2</v>
      </c>
      <c r="I148" s="54">
        <v>20000</v>
      </c>
      <c r="J148" s="55">
        <v>3</v>
      </c>
      <c r="K148" s="37">
        <v>2000</v>
      </c>
      <c r="L148" s="38">
        <v>3</v>
      </c>
      <c r="M148" s="66">
        <v>20000</v>
      </c>
      <c r="N148" s="35">
        <f t="shared" si="4"/>
        <v>166000</v>
      </c>
      <c r="O148" s="25">
        <v>1</v>
      </c>
      <c r="P148" s="38">
        <f t="shared" si="5"/>
        <v>166000</v>
      </c>
    </row>
    <row r="149" spans="1:17">
      <c r="A149" s="2" t="s">
        <v>348</v>
      </c>
      <c r="B149" s="2" t="s">
        <v>190</v>
      </c>
      <c r="C149" s="2" t="s">
        <v>463</v>
      </c>
      <c r="D149" s="2" t="s">
        <v>355</v>
      </c>
      <c r="E149" s="3" t="s">
        <v>357</v>
      </c>
      <c r="F149" s="8"/>
      <c r="G149" s="52">
        <v>40000</v>
      </c>
      <c r="H149" s="53">
        <v>4</v>
      </c>
      <c r="I149" s="54">
        <v>20000</v>
      </c>
      <c r="J149" s="55">
        <v>5</v>
      </c>
      <c r="K149" s="37">
        <v>2000</v>
      </c>
      <c r="L149" s="38">
        <v>5</v>
      </c>
      <c r="M149" s="66">
        <v>20000</v>
      </c>
      <c r="N149" s="35">
        <f t="shared" si="4"/>
        <v>290000</v>
      </c>
      <c r="O149" s="25">
        <v>3</v>
      </c>
      <c r="P149" s="38">
        <f t="shared" si="5"/>
        <v>870000</v>
      </c>
    </row>
    <row r="150" spans="1:17">
      <c r="A150" s="2" t="s">
        <v>348</v>
      </c>
      <c r="B150" s="2" t="s">
        <v>190</v>
      </c>
      <c r="C150" s="2" t="s">
        <v>465</v>
      </c>
      <c r="D150" s="2" t="s">
        <v>275</v>
      </c>
      <c r="E150" s="3" t="s">
        <v>358</v>
      </c>
      <c r="F150" s="8"/>
      <c r="G150" s="52">
        <v>40000</v>
      </c>
      <c r="H150" s="53">
        <v>4</v>
      </c>
      <c r="I150" s="54">
        <v>20000</v>
      </c>
      <c r="J150" s="55">
        <v>5</v>
      </c>
      <c r="K150" s="37">
        <v>2000</v>
      </c>
      <c r="L150" s="38">
        <v>5</v>
      </c>
      <c r="M150" s="66">
        <v>20000</v>
      </c>
      <c r="N150" s="35">
        <f t="shared" si="4"/>
        <v>290000</v>
      </c>
      <c r="O150" s="25">
        <v>1</v>
      </c>
      <c r="P150" s="38">
        <f t="shared" si="5"/>
        <v>290000</v>
      </c>
    </row>
    <row r="151" spans="1:17" ht="18" thickBot="1">
      <c r="A151" s="69" t="s">
        <v>348</v>
      </c>
      <c r="B151" s="69" t="s">
        <v>95</v>
      </c>
      <c r="C151" s="69" t="s">
        <v>465</v>
      </c>
      <c r="D151" s="69" t="s">
        <v>18</v>
      </c>
      <c r="E151" s="70" t="s">
        <v>359</v>
      </c>
      <c r="F151" s="88" t="s">
        <v>366</v>
      </c>
      <c r="G151" s="59">
        <v>40000</v>
      </c>
      <c r="H151" s="71">
        <v>4</v>
      </c>
      <c r="I151" s="72">
        <v>20000</v>
      </c>
      <c r="J151" s="73">
        <v>5</v>
      </c>
      <c r="K151" s="47">
        <v>2000</v>
      </c>
      <c r="L151" s="74">
        <v>5</v>
      </c>
      <c r="M151" s="75">
        <v>20000</v>
      </c>
      <c r="N151" s="76">
        <f t="shared" si="4"/>
        <v>290000</v>
      </c>
      <c r="O151" s="50">
        <v>4</v>
      </c>
      <c r="P151" s="74">
        <f t="shared" si="5"/>
        <v>1160000</v>
      </c>
      <c r="Q151" s="17"/>
    </row>
    <row r="152" spans="1:17" ht="18" thickTop="1">
      <c r="A152" s="18" t="s">
        <v>43</v>
      </c>
      <c r="B152" s="18" t="s">
        <v>0</v>
      </c>
      <c r="C152" s="18" t="s">
        <v>463</v>
      </c>
      <c r="D152" s="18" t="s">
        <v>429</v>
      </c>
      <c r="E152" s="19" t="s">
        <v>186</v>
      </c>
      <c r="F152" s="89"/>
      <c r="G152" s="29">
        <v>40000</v>
      </c>
      <c r="H152" s="56">
        <v>2</v>
      </c>
      <c r="I152" s="57">
        <v>20000</v>
      </c>
      <c r="J152" s="58">
        <v>3</v>
      </c>
      <c r="K152" s="43">
        <v>2000</v>
      </c>
      <c r="L152" s="44">
        <v>3</v>
      </c>
      <c r="M152" s="67">
        <v>20000</v>
      </c>
      <c r="N152" s="68">
        <f t="shared" si="4"/>
        <v>166000</v>
      </c>
      <c r="O152" s="24">
        <v>2</v>
      </c>
      <c r="P152" s="147">
        <f t="shared" si="5"/>
        <v>332000</v>
      </c>
    </row>
    <row r="153" spans="1:17">
      <c r="A153" s="2" t="s">
        <v>43</v>
      </c>
      <c r="B153" s="2" t="s">
        <v>0</v>
      </c>
      <c r="C153" s="2" t="s">
        <v>464</v>
      </c>
      <c r="D153" s="2" t="s">
        <v>430</v>
      </c>
      <c r="E153" s="3" t="s">
        <v>187</v>
      </c>
      <c r="F153" s="8"/>
      <c r="G153" s="52">
        <v>40000</v>
      </c>
      <c r="H153" s="53">
        <v>2</v>
      </c>
      <c r="I153" s="54">
        <v>20000</v>
      </c>
      <c r="J153" s="55">
        <v>3</v>
      </c>
      <c r="K153" s="37">
        <v>2000</v>
      </c>
      <c r="L153" s="38">
        <v>3</v>
      </c>
      <c r="M153" s="66">
        <v>20000</v>
      </c>
      <c r="N153" s="35">
        <f t="shared" si="4"/>
        <v>166000</v>
      </c>
      <c r="O153" s="25">
        <v>2</v>
      </c>
      <c r="P153" s="85">
        <f t="shared" si="5"/>
        <v>332000</v>
      </c>
    </row>
    <row r="154" spans="1:17">
      <c r="A154" s="2" t="s">
        <v>43</v>
      </c>
      <c r="B154" s="2" t="s">
        <v>0</v>
      </c>
      <c r="C154" s="2" t="s">
        <v>464</v>
      </c>
      <c r="D154" s="2" t="s">
        <v>44</v>
      </c>
      <c r="E154" s="3" t="s">
        <v>188</v>
      </c>
      <c r="F154" s="8"/>
      <c r="G154" s="52">
        <v>40000</v>
      </c>
      <c r="H154" s="53">
        <v>2</v>
      </c>
      <c r="I154" s="54">
        <v>20000</v>
      </c>
      <c r="J154" s="55">
        <v>3</v>
      </c>
      <c r="K154" s="37">
        <v>2000</v>
      </c>
      <c r="L154" s="38">
        <v>3</v>
      </c>
      <c r="M154" s="66">
        <v>20000</v>
      </c>
      <c r="N154" s="35">
        <f t="shared" si="4"/>
        <v>166000</v>
      </c>
      <c r="O154" s="25">
        <v>3</v>
      </c>
      <c r="P154" s="85">
        <f t="shared" si="5"/>
        <v>498000</v>
      </c>
    </row>
    <row r="155" spans="1:17">
      <c r="A155" s="2" t="s">
        <v>43</v>
      </c>
      <c r="B155" s="2" t="s">
        <v>0</v>
      </c>
      <c r="C155" s="2" t="s">
        <v>464</v>
      </c>
      <c r="D155" s="2" t="s">
        <v>431</v>
      </c>
      <c r="E155" s="3" t="s">
        <v>189</v>
      </c>
      <c r="F155" s="8"/>
      <c r="G155" s="52">
        <v>40000</v>
      </c>
      <c r="H155" s="53">
        <v>2</v>
      </c>
      <c r="I155" s="54">
        <v>20000</v>
      </c>
      <c r="J155" s="55">
        <v>3</v>
      </c>
      <c r="K155" s="37">
        <v>2000</v>
      </c>
      <c r="L155" s="38">
        <v>3</v>
      </c>
      <c r="M155" s="66">
        <v>20000</v>
      </c>
      <c r="N155" s="35">
        <f t="shared" si="4"/>
        <v>166000</v>
      </c>
      <c r="O155" s="25">
        <v>1</v>
      </c>
      <c r="P155" s="85">
        <f t="shared" si="5"/>
        <v>166000</v>
      </c>
    </row>
    <row r="156" spans="1:17">
      <c r="A156" s="2" t="s">
        <v>43</v>
      </c>
      <c r="B156" s="2" t="s">
        <v>190</v>
      </c>
      <c r="C156" s="2" t="s">
        <v>464</v>
      </c>
      <c r="D156" s="2" t="s">
        <v>191</v>
      </c>
      <c r="E156" s="3" t="s">
        <v>192</v>
      </c>
      <c r="F156" s="8"/>
      <c r="G156" s="52">
        <v>40000</v>
      </c>
      <c r="H156" s="53">
        <v>2</v>
      </c>
      <c r="I156" s="54">
        <v>20000</v>
      </c>
      <c r="J156" s="55">
        <v>3</v>
      </c>
      <c r="K156" s="37">
        <v>2000</v>
      </c>
      <c r="L156" s="38">
        <v>3</v>
      </c>
      <c r="M156" s="66">
        <v>20000</v>
      </c>
      <c r="N156" s="35">
        <f t="shared" si="4"/>
        <v>166000</v>
      </c>
      <c r="O156" s="25">
        <v>2</v>
      </c>
      <c r="P156" s="85">
        <f t="shared" si="5"/>
        <v>332000</v>
      </c>
    </row>
    <row r="157" spans="1:17">
      <c r="A157" s="2" t="s">
        <v>43</v>
      </c>
      <c r="B157" s="2" t="s">
        <v>190</v>
      </c>
      <c r="C157" s="2" t="s">
        <v>463</v>
      </c>
      <c r="D157" s="2" t="s">
        <v>195</v>
      </c>
      <c r="E157" s="3" t="s">
        <v>196</v>
      </c>
      <c r="F157" s="8"/>
      <c r="G157" s="52">
        <v>40000</v>
      </c>
      <c r="H157" s="53">
        <v>2</v>
      </c>
      <c r="I157" s="54">
        <v>20000</v>
      </c>
      <c r="J157" s="55">
        <v>3</v>
      </c>
      <c r="K157" s="37">
        <v>2000</v>
      </c>
      <c r="L157" s="38">
        <v>3</v>
      </c>
      <c r="M157" s="66">
        <v>20000</v>
      </c>
      <c r="N157" s="35">
        <f t="shared" si="4"/>
        <v>166000</v>
      </c>
      <c r="O157" s="25">
        <v>1</v>
      </c>
      <c r="P157" s="85">
        <f t="shared" si="5"/>
        <v>166000</v>
      </c>
    </row>
    <row r="158" spans="1:17">
      <c r="A158" s="2" t="s">
        <v>43</v>
      </c>
      <c r="B158" s="2" t="s">
        <v>391</v>
      </c>
      <c r="C158" s="2" t="s">
        <v>465</v>
      </c>
      <c r="D158" s="2" t="s">
        <v>45</v>
      </c>
      <c r="E158" s="3" t="s">
        <v>193</v>
      </c>
      <c r="F158" s="8" t="s">
        <v>366</v>
      </c>
      <c r="G158" s="52">
        <v>40000</v>
      </c>
      <c r="H158" s="53">
        <v>2</v>
      </c>
      <c r="I158" s="54">
        <v>20000</v>
      </c>
      <c r="J158" s="55">
        <v>3</v>
      </c>
      <c r="K158" s="37">
        <v>2000</v>
      </c>
      <c r="L158" s="38">
        <v>3</v>
      </c>
      <c r="M158" s="66">
        <v>20000</v>
      </c>
      <c r="N158" s="35">
        <f t="shared" si="4"/>
        <v>166000</v>
      </c>
      <c r="O158" s="25">
        <v>1</v>
      </c>
      <c r="P158" s="85">
        <f t="shared" si="5"/>
        <v>166000</v>
      </c>
    </row>
    <row r="159" spans="1:17" ht="18" thickBot="1">
      <c r="A159" s="69" t="s">
        <v>43</v>
      </c>
      <c r="B159" s="69" t="s">
        <v>391</v>
      </c>
      <c r="C159" s="69" t="s">
        <v>464</v>
      </c>
      <c r="D159" s="69" t="s">
        <v>44</v>
      </c>
      <c r="E159" s="70" t="s">
        <v>194</v>
      </c>
      <c r="F159" s="88"/>
      <c r="G159" s="59">
        <v>40000</v>
      </c>
      <c r="H159" s="71">
        <v>2</v>
      </c>
      <c r="I159" s="72">
        <v>20000</v>
      </c>
      <c r="J159" s="73">
        <v>3</v>
      </c>
      <c r="K159" s="47">
        <v>2000</v>
      </c>
      <c r="L159" s="74">
        <v>3</v>
      </c>
      <c r="M159" s="75">
        <v>20000</v>
      </c>
      <c r="N159" s="76">
        <f t="shared" si="4"/>
        <v>166000</v>
      </c>
      <c r="O159" s="50">
        <v>4</v>
      </c>
      <c r="P159" s="141">
        <f t="shared" si="5"/>
        <v>664000</v>
      </c>
      <c r="Q159" s="17"/>
    </row>
    <row r="160" spans="1:17" ht="18" thickTop="1">
      <c r="A160" s="18" t="s">
        <v>46</v>
      </c>
      <c r="B160" s="18" t="s">
        <v>8</v>
      </c>
      <c r="C160" s="18" t="s">
        <v>463</v>
      </c>
      <c r="D160" s="18" t="s">
        <v>47</v>
      </c>
      <c r="E160" s="19" t="s">
        <v>141</v>
      </c>
      <c r="F160" s="89"/>
      <c r="G160" s="29">
        <v>40000</v>
      </c>
      <c r="H160" s="56">
        <v>3</v>
      </c>
      <c r="I160" s="57">
        <v>20000</v>
      </c>
      <c r="J160" s="58">
        <v>4</v>
      </c>
      <c r="K160" s="43">
        <v>2000</v>
      </c>
      <c r="L160" s="44">
        <v>4</v>
      </c>
      <c r="M160" s="67">
        <v>20000</v>
      </c>
      <c r="N160" s="68">
        <f t="shared" si="4"/>
        <v>228000</v>
      </c>
      <c r="O160" s="24">
        <v>3</v>
      </c>
      <c r="P160" s="145">
        <f t="shared" si="5"/>
        <v>684000</v>
      </c>
    </row>
    <row r="161" spans="1:67">
      <c r="A161" s="2" t="s">
        <v>46</v>
      </c>
      <c r="B161" s="2" t="s">
        <v>8</v>
      </c>
      <c r="C161" s="2" t="s">
        <v>464</v>
      </c>
      <c r="D161" s="2" t="s">
        <v>432</v>
      </c>
      <c r="E161" s="3" t="s">
        <v>142</v>
      </c>
      <c r="F161" s="8" t="s">
        <v>366</v>
      </c>
      <c r="G161" s="52">
        <v>40000</v>
      </c>
      <c r="H161" s="56">
        <v>3</v>
      </c>
      <c r="I161" s="54">
        <v>20000</v>
      </c>
      <c r="J161" s="58">
        <v>4</v>
      </c>
      <c r="K161" s="37">
        <v>2000</v>
      </c>
      <c r="L161" s="44">
        <v>4</v>
      </c>
      <c r="M161" s="66">
        <v>20000</v>
      </c>
      <c r="N161" s="35">
        <f t="shared" si="4"/>
        <v>228000</v>
      </c>
      <c r="O161" s="25">
        <v>3</v>
      </c>
      <c r="P161" s="133">
        <f t="shared" si="5"/>
        <v>684000</v>
      </c>
    </row>
    <row r="162" spans="1:67">
      <c r="A162" s="2" t="s">
        <v>46</v>
      </c>
      <c r="B162" s="2" t="s">
        <v>8</v>
      </c>
      <c r="C162" s="2" t="s">
        <v>464</v>
      </c>
      <c r="D162" s="2" t="s">
        <v>48</v>
      </c>
      <c r="E162" s="3" t="s">
        <v>143</v>
      </c>
      <c r="F162" s="8"/>
      <c r="G162" s="52">
        <v>40000</v>
      </c>
      <c r="H162" s="56">
        <v>3</v>
      </c>
      <c r="I162" s="54">
        <v>20000</v>
      </c>
      <c r="J162" s="58">
        <v>4</v>
      </c>
      <c r="K162" s="37">
        <v>2000</v>
      </c>
      <c r="L162" s="44">
        <v>4</v>
      </c>
      <c r="M162" s="66">
        <v>20000</v>
      </c>
      <c r="N162" s="35">
        <f t="shared" si="4"/>
        <v>228000</v>
      </c>
      <c r="O162" s="25">
        <v>1</v>
      </c>
      <c r="P162" s="133">
        <f t="shared" si="5"/>
        <v>228000</v>
      </c>
    </row>
    <row r="163" spans="1:67">
      <c r="A163" s="2" t="s">
        <v>46</v>
      </c>
      <c r="B163" s="2" t="s">
        <v>387</v>
      </c>
      <c r="C163" s="2" t="s">
        <v>465</v>
      </c>
      <c r="D163" s="2" t="s">
        <v>49</v>
      </c>
      <c r="E163" s="3" t="s">
        <v>144</v>
      </c>
      <c r="F163" s="8"/>
      <c r="G163" s="52">
        <v>40000</v>
      </c>
      <c r="H163" s="56">
        <v>3</v>
      </c>
      <c r="I163" s="54">
        <v>20000</v>
      </c>
      <c r="J163" s="58">
        <v>4</v>
      </c>
      <c r="K163" s="37">
        <v>2000</v>
      </c>
      <c r="L163" s="44">
        <v>4</v>
      </c>
      <c r="M163" s="66">
        <v>20000</v>
      </c>
      <c r="N163" s="35">
        <f t="shared" si="4"/>
        <v>228000</v>
      </c>
      <c r="O163" s="25">
        <v>6</v>
      </c>
      <c r="P163" s="133">
        <f t="shared" si="5"/>
        <v>1368000</v>
      </c>
    </row>
    <row r="164" spans="1:67">
      <c r="A164" s="2" t="s">
        <v>46</v>
      </c>
      <c r="B164" s="2" t="s">
        <v>0</v>
      </c>
      <c r="C164" s="2" t="s">
        <v>463</v>
      </c>
      <c r="D164" s="2" t="s">
        <v>50</v>
      </c>
      <c r="E164" s="3" t="s">
        <v>145</v>
      </c>
      <c r="F164" s="8"/>
      <c r="G164" s="52">
        <v>40000</v>
      </c>
      <c r="H164" s="56">
        <v>3</v>
      </c>
      <c r="I164" s="54">
        <v>20000</v>
      </c>
      <c r="J164" s="58">
        <v>4</v>
      </c>
      <c r="K164" s="37">
        <v>2000</v>
      </c>
      <c r="L164" s="44">
        <v>4</v>
      </c>
      <c r="M164" s="66">
        <v>20000</v>
      </c>
      <c r="N164" s="35">
        <f t="shared" si="4"/>
        <v>228000</v>
      </c>
      <c r="O164" s="25">
        <v>4</v>
      </c>
      <c r="P164" s="133">
        <f t="shared" si="5"/>
        <v>912000</v>
      </c>
    </row>
    <row r="165" spans="1:67">
      <c r="A165" s="2" t="s">
        <v>46</v>
      </c>
      <c r="B165" s="2" t="s">
        <v>0</v>
      </c>
      <c r="C165" s="2" t="s">
        <v>464</v>
      </c>
      <c r="D165" s="2" t="s">
        <v>433</v>
      </c>
      <c r="E165" s="3" t="s">
        <v>146</v>
      </c>
      <c r="F165" s="8"/>
      <c r="G165" s="52">
        <v>40000</v>
      </c>
      <c r="H165" s="56">
        <v>3</v>
      </c>
      <c r="I165" s="54">
        <v>20000</v>
      </c>
      <c r="J165" s="58">
        <v>4</v>
      </c>
      <c r="K165" s="37">
        <v>2000</v>
      </c>
      <c r="L165" s="44">
        <v>4</v>
      </c>
      <c r="M165" s="66">
        <v>20000</v>
      </c>
      <c r="N165" s="35">
        <f t="shared" si="4"/>
        <v>228000</v>
      </c>
      <c r="O165" s="25">
        <v>3</v>
      </c>
      <c r="P165" s="133">
        <f t="shared" si="5"/>
        <v>684000</v>
      </c>
    </row>
    <row r="166" spans="1:67" s="10" customFormat="1">
      <c r="A166" s="2" t="s">
        <v>46</v>
      </c>
      <c r="B166" s="2" t="s">
        <v>391</v>
      </c>
      <c r="C166" s="2" t="s">
        <v>465</v>
      </c>
      <c r="D166" s="2" t="s">
        <v>18</v>
      </c>
      <c r="E166" s="3" t="s">
        <v>370</v>
      </c>
      <c r="F166" s="8"/>
      <c r="G166" s="52">
        <v>40000</v>
      </c>
      <c r="H166" s="56">
        <v>3</v>
      </c>
      <c r="I166" s="54">
        <v>20000</v>
      </c>
      <c r="J166" s="58">
        <v>4</v>
      </c>
      <c r="K166" s="37">
        <v>2000</v>
      </c>
      <c r="L166" s="44">
        <v>4</v>
      </c>
      <c r="M166" s="66">
        <v>20000</v>
      </c>
      <c r="N166" s="35">
        <f t="shared" si="4"/>
        <v>228000</v>
      </c>
      <c r="O166" s="25">
        <v>4</v>
      </c>
      <c r="P166" s="133">
        <f t="shared" si="5"/>
        <v>912000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</row>
    <row r="167" spans="1:67" s="13" customFormat="1">
      <c r="A167" s="2" t="s">
        <v>51</v>
      </c>
      <c r="B167" s="2" t="s">
        <v>387</v>
      </c>
      <c r="C167" s="2" t="s">
        <v>464</v>
      </c>
      <c r="D167" s="2" t="s">
        <v>432</v>
      </c>
      <c r="E167" s="3" t="s">
        <v>147</v>
      </c>
      <c r="F167" s="8"/>
      <c r="G167" s="52">
        <v>40000</v>
      </c>
      <c r="H167" s="53">
        <v>1</v>
      </c>
      <c r="I167" s="54">
        <v>20000</v>
      </c>
      <c r="J167" s="55">
        <v>2</v>
      </c>
      <c r="K167" s="37">
        <v>2000</v>
      </c>
      <c r="L167" s="38">
        <v>2</v>
      </c>
      <c r="M167" s="66">
        <v>20000</v>
      </c>
      <c r="N167" s="35">
        <f t="shared" si="4"/>
        <v>104000</v>
      </c>
      <c r="O167" s="25">
        <v>2</v>
      </c>
      <c r="P167" s="133">
        <f t="shared" si="5"/>
        <v>208000</v>
      </c>
    </row>
    <row r="168" spans="1:67" s="13" customFormat="1">
      <c r="A168" s="2" t="s">
        <v>51</v>
      </c>
      <c r="B168" s="2" t="s">
        <v>391</v>
      </c>
      <c r="C168" s="2" t="s">
        <v>464</v>
      </c>
      <c r="D168" s="2" t="s">
        <v>52</v>
      </c>
      <c r="E168" s="3" t="s">
        <v>148</v>
      </c>
      <c r="F168" s="8"/>
      <c r="G168" s="52">
        <v>40000</v>
      </c>
      <c r="H168" s="53">
        <v>1</v>
      </c>
      <c r="I168" s="54">
        <v>20000</v>
      </c>
      <c r="J168" s="55">
        <v>2</v>
      </c>
      <c r="K168" s="37">
        <v>2000</v>
      </c>
      <c r="L168" s="38">
        <v>2</v>
      </c>
      <c r="M168" s="66">
        <v>20000</v>
      </c>
      <c r="N168" s="35">
        <f t="shared" si="4"/>
        <v>104000</v>
      </c>
      <c r="O168" s="25">
        <v>1</v>
      </c>
      <c r="P168" s="133">
        <f t="shared" si="5"/>
        <v>104000</v>
      </c>
    </row>
    <row r="169" spans="1:67" s="13" customFormat="1">
      <c r="A169" s="2" t="s">
        <v>51</v>
      </c>
      <c r="B169" s="2" t="s">
        <v>391</v>
      </c>
      <c r="C169" s="2" t="s">
        <v>464</v>
      </c>
      <c r="D169" s="2" t="s">
        <v>17</v>
      </c>
      <c r="E169" s="3" t="s">
        <v>149</v>
      </c>
      <c r="F169" s="8"/>
      <c r="G169" s="52">
        <v>40000</v>
      </c>
      <c r="H169" s="53">
        <v>1</v>
      </c>
      <c r="I169" s="54">
        <v>20000</v>
      </c>
      <c r="J169" s="55">
        <v>2</v>
      </c>
      <c r="K169" s="37">
        <v>2000</v>
      </c>
      <c r="L169" s="38">
        <v>2</v>
      </c>
      <c r="M169" s="66">
        <v>20000</v>
      </c>
      <c r="N169" s="35">
        <f t="shared" si="4"/>
        <v>104000</v>
      </c>
      <c r="O169" s="25">
        <v>1</v>
      </c>
      <c r="P169" s="133">
        <f t="shared" si="5"/>
        <v>104000</v>
      </c>
    </row>
    <row r="170" spans="1:67">
      <c r="A170" s="2" t="s">
        <v>53</v>
      </c>
      <c r="B170" s="2" t="s">
        <v>8</v>
      </c>
      <c r="C170" s="2" t="s">
        <v>462</v>
      </c>
      <c r="D170" s="2" t="s">
        <v>54</v>
      </c>
      <c r="E170" s="3" t="s">
        <v>239</v>
      </c>
      <c r="F170" s="8"/>
      <c r="G170" s="52">
        <v>40000</v>
      </c>
      <c r="H170" s="53">
        <v>2</v>
      </c>
      <c r="I170" s="54">
        <v>20000</v>
      </c>
      <c r="J170" s="55">
        <v>3</v>
      </c>
      <c r="K170" s="37">
        <v>2000</v>
      </c>
      <c r="L170" s="38">
        <v>3</v>
      </c>
      <c r="M170" s="66">
        <v>20000</v>
      </c>
      <c r="N170" s="35">
        <f t="shared" si="4"/>
        <v>166000</v>
      </c>
      <c r="O170" s="25">
        <v>1</v>
      </c>
      <c r="P170" s="133">
        <f t="shared" si="5"/>
        <v>166000</v>
      </c>
    </row>
    <row r="171" spans="1:67">
      <c r="A171" s="2" t="s">
        <v>53</v>
      </c>
      <c r="B171" s="2" t="s">
        <v>387</v>
      </c>
      <c r="C171" s="2" t="s">
        <v>462</v>
      </c>
      <c r="D171" s="2" t="s">
        <v>54</v>
      </c>
      <c r="E171" s="3" t="s">
        <v>240</v>
      </c>
      <c r="F171" s="8"/>
      <c r="G171" s="52">
        <v>40000</v>
      </c>
      <c r="H171" s="53">
        <v>2</v>
      </c>
      <c r="I171" s="54">
        <v>20000</v>
      </c>
      <c r="J171" s="55">
        <v>3</v>
      </c>
      <c r="K171" s="37">
        <v>2000</v>
      </c>
      <c r="L171" s="38">
        <v>3</v>
      </c>
      <c r="M171" s="66">
        <v>20000</v>
      </c>
      <c r="N171" s="35">
        <f t="shared" si="4"/>
        <v>166000</v>
      </c>
      <c r="O171" s="25">
        <v>2</v>
      </c>
      <c r="P171" s="133">
        <f t="shared" si="5"/>
        <v>332000</v>
      </c>
    </row>
    <row r="172" spans="1:67">
      <c r="A172" s="2" t="s">
        <v>53</v>
      </c>
      <c r="B172" s="2" t="s">
        <v>387</v>
      </c>
      <c r="C172" s="2" t="s">
        <v>466</v>
      </c>
      <c r="D172" s="2" t="s">
        <v>241</v>
      </c>
      <c r="E172" s="3" t="s">
        <v>242</v>
      </c>
      <c r="F172" s="2" t="s">
        <v>367</v>
      </c>
      <c r="G172" s="52">
        <v>40000</v>
      </c>
      <c r="H172" s="53">
        <v>2</v>
      </c>
      <c r="I172" s="54">
        <v>20000</v>
      </c>
      <c r="J172" s="55">
        <v>3</v>
      </c>
      <c r="K172" s="37">
        <v>2000</v>
      </c>
      <c r="L172" s="38">
        <v>3</v>
      </c>
      <c r="M172" s="66">
        <v>20000</v>
      </c>
      <c r="N172" s="35">
        <f t="shared" si="4"/>
        <v>166000</v>
      </c>
      <c r="O172" s="25">
        <v>1</v>
      </c>
      <c r="P172" s="133">
        <f t="shared" si="5"/>
        <v>166000</v>
      </c>
    </row>
    <row r="173" spans="1:67">
      <c r="A173" s="2" t="s">
        <v>53</v>
      </c>
      <c r="B173" s="2" t="s">
        <v>387</v>
      </c>
      <c r="C173" s="2" t="s">
        <v>462</v>
      </c>
      <c r="D173" s="2" t="s">
        <v>243</v>
      </c>
      <c r="E173" s="3" t="s">
        <v>244</v>
      </c>
      <c r="F173" s="2" t="s">
        <v>367</v>
      </c>
      <c r="G173" s="52">
        <v>40000</v>
      </c>
      <c r="H173" s="53">
        <v>2</v>
      </c>
      <c r="I173" s="54">
        <v>20000</v>
      </c>
      <c r="J173" s="55">
        <v>3</v>
      </c>
      <c r="K173" s="37">
        <v>2000</v>
      </c>
      <c r="L173" s="38">
        <v>3</v>
      </c>
      <c r="M173" s="66">
        <v>20000</v>
      </c>
      <c r="N173" s="35">
        <f t="shared" si="4"/>
        <v>166000</v>
      </c>
      <c r="O173" s="25">
        <v>1</v>
      </c>
      <c r="P173" s="133">
        <f t="shared" si="5"/>
        <v>166000</v>
      </c>
    </row>
    <row r="174" spans="1:67">
      <c r="A174" s="2" t="s">
        <v>53</v>
      </c>
      <c r="B174" s="2" t="s">
        <v>0</v>
      </c>
      <c r="C174" s="2" t="s">
        <v>465</v>
      </c>
      <c r="D174" s="2" t="s">
        <v>18</v>
      </c>
      <c r="E174" s="3" t="s">
        <v>55</v>
      </c>
      <c r="F174" s="8"/>
      <c r="G174" s="52">
        <v>40000</v>
      </c>
      <c r="H174" s="53">
        <v>2</v>
      </c>
      <c r="I174" s="54">
        <v>20000</v>
      </c>
      <c r="J174" s="55">
        <v>3</v>
      </c>
      <c r="K174" s="37">
        <v>2000</v>
      </c>
      <c r="L174" s="38">
        <v>3</v>
      </c>
      <c r="M174" s="66">
        <v>20000</v>
      </c>
      <c r="N174" s="35">
        <f t="shared" si="4"/>
        <v>166000</v>
      </c>
      <c r="O174" s="25">
        <v>2</v>
      </c>
      <c r="P174" s="133">
        <f t="shared" si="5"/>
        <v>332000</v>
      </c>
    </row>
    <row r="175" spans="1:67">
      <c r="A175" s="2" t="s">
        <v>53</v>
      </c>
      <c r="B175" s="2" t="s">
        <v>391</v>
      </c>
      <c r="C175" s="2" t="s">
        <v>462</v>
      </c>
      <c r="D175" s="2" t="s">
        <v>6</v>
      </c>
      <c r="E175" s="3" t="s">
        <v>245</v>
      </c>
      <c r="F175" s="8"/>
      <c r="G175" s="52">
        <v>40000</v>
      </c>
      <c r="H175" s="53">
        <v>2</v>
      </c>
      <c r="I175" s="54">
        <v>20000</v>
      </c>
      <c r="J175" s="55">
        <v>3</v>
      </c>
      <c r="K175" s="37">
        <v>2000</v>
      </c>
      <c r="L175" s="38">
        <v>3</v>
      </c>
      <c r="M175" s="66">
        <v>20000</v>
      </c>
      <c r="N175" s="35">
        <f t="shared" si="4"/>
        <v>166000</v>
      </c>
      <c r="O175" s="25">
        <v>2</v>
      </c>
      <c r="P175" s="133">
        <f t="shared" si="5"/>
        <v>332000</v>
      </c>
    </row>
    <row r="176" spans="1:67" ht="18" thickBot="1">
      <c r="A176" s="69" t="s">
        <v>53</v>
      </c>
      <c r="B176" s="69" t="s">
        <v>391</v>
      </c>
      <c r="C176" s="69" t="s">
        <v>464</v>
      </c>
      <c r="D176" s="69" t="s">
        <v>17</v>
      </c>
      <c r="E176" s="70" t="s">
        <v>56</v>
      </c>
      <c r="F176" s="69" t="s">
        <v>367</v>
      </c>
      <c r="G176" s="59">
        <v>40000</v>
      </c>
      <c r="H176" s="71">
        <v>2</v>
      </c>
      <c r="I176" s="72">
        <v>20000</v>
      </c>
      <c r="J176" s="73">
        <v>3</v>
      </c>
      <c r="K176" s="47">
        <v>2000</v>
      </c>
      <c r="L176" s="74">
        <v>3</v>
      </c>
      <c r="M176" s="75">
        <v>20000</v>
      </c>
      <c r="N176" s="76">
        <f t="shared" si="4"/>
        <v>166000</v>
      </c>
      <c r="O176" s="50">
        <v>1</v>
      </c>
      <c r="P176" s="148">
        <f t="shared" si="5"/>
        <v>166000</v>
      </c>
      <c r="Q176" s="17"/>
    </row>
    <row r="177" spans="1:47" s="14" customFormat="1" ht="36" thickTop="1" thickBot="1">
      <c r="A177" s="112" t="s">
        <v>2</v>
      </c>
      <c r="B177" s="112" t="s">
        <v>0</v>
      </c>
      <c r="C177" s="112" t="s">
        <v>466</v>
      </c>
      <c r="D177" s="112" t="s">
        <v>434</v>
      </c>
      <c r="E177" s="184" t="s">
        <v>294</v>
      </c>
      <c r="F177" s="114"/>
      <c r="G177" s="115">
        <v>40000</v>
      </c>
      <c r="H177" s="116">
        <v>5</v>
      </c>
      <c r="I177" s="117">
        <v>20000</v>
      </c>
      <c r="J177" s="118">
        <v>6</v>
      </c>
      <c r="K177" s="119">
        <v>2000</v>
      </c>
      <c r="L177" s="120">
        <v>6</v>
      </c>
      <c r="M177" s="121">
        <v>20000</v>
      </c>
      <c r="N177" s="122">
        <f t="shared" si="4"/>
        <v>352000</v>
      </c>
      <c r="O177" s="123">
        <v>13</v>
      </c>
      <c r="P177" s="120">
        <f t="shared" si="5"/>
        <v>4576000</v>
      </c>
      <c r="Q177" s="127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</row>
    <row r="178" spans="1:47" ht="18" thickTop="1">
      <c r="A178" s="18" t="s">
        <v>57</v>
      </c>
      <c r="B178" s="18" t="s">
        <v>0</v>
      </c>
      <c r="C178" s="18" t="s">
        <v>463</v>
      </c>
      <c r="D178" s="18" t="s">
        <v>12</v>
      </c>
      <c r="E178" s="19" t="s">
        <v>326</v>
      </c>
      <c r="F178" s="89"/>
      <c r="G178" s="29">
        <v>40000</v>
      </c>
      <c r="H178" s="56">
        <v>4</v>
      </c>
      <c r="I178" s="57">
        <v>20000</v>
      </c>
      <c r="J178" s="58">
        <v>5</v>
      </c>
      <c r="K178" s="43">
        <v>2000</v>
      </c>
      <c r="L178" s="44">
        <v>5</v>
      </c>
      <c r="M178" s="67">
        <v>20000</v>
      </c>
      <c r="N178" s="68">
        <f t="shared" si="4"/>
        <v>290000</v>
      </c>
      <c r="O178" s="24">
        <v>4</v>
      </c>
      <c r="P178" s="149">
        <f t="shared" si="5"/>
        <v>1160000</v>
      </c>
    </row>
    <row r="179" spans="1:47">
      <c r="A179" s="2" t="s">
        <v>58</v>
      </c>
      <c r="B179" s="2" t="s">
        <v>0</v>
      </c>
      <c r="C179" s="2" t="s">
        <v>465</v>
      </c>
      <c r="D179" s="2" t="s">
        <v>59</v>
      </c>
      <c r="E179" s="3" t="s">
        <v>327</v>
      </c>
      <c r="F179" s="8"/>
      <c r="G179" s="52">
        <v>40000</v>
      </c>
      <c r="H179" s="53">
        <v>4</v>
      </c>
      <c r="I179" s="54">
        <v>20000</v>
      </c>
      <c r="J179" s="55">
        <v>5</v>
      </c>
      <c r="K179" s="37">
        <v>2000</v>
      </c>
      <c r="L179" s="38">
        <v>5</v>
      </c>
      <c r="M179" s="66">
        <v>20000</v>
      </c>
      <c r="N179" s="35">
        <f t="shared" si="4"/>
        <v>290000</v>
      </c>
      <c r="O179" s="25">
        <v>3</v>
      </c>
      <c r="P179" s="131">
        <f t="shared" si="5"/>
        <v>870000</v>
      </c>
    </row>
    <row r="180" spans="1:47">
      <c r="A180" s="2" t="s">
        <v>58</v>
      </c>
      <c r="B180" s="2" t="s">
        <v>0</v>
      </c>
      <c r="C180" s="2" t="s">
        <v>464</v>
      </c>
      <c r="D180" s="2" t="s">
        <v>435</v>
      </c>
      <c r="E180" s="3" t="s">
        <v>328</v>
      </c>
      <c r="F180" s="8"/>
      <c r="G180" s="52">
        <v>40000</v>
      </c>
      <c r="H180" s="53">
        <v>4</v>
      </c>
      <c r="I180" s="54">
        <v>20000</v>
      </c>
      <c r="J180" s="55">
        <v>5</v>
      </c>
      <c r="K180" s="37">
        <v>2000</v>
      </c>
      <c r="L180" s="38">
        <v>5</v>
      </c>
      <c r="M180" s="66">
        <v>20000</v>
      </c>
      <c r="N180" s="35">
        <f t="shared" si="4"/>
        <v>290000</v>
      </c>
      <c r="O180" s="25">
        <v>1</v>
      </c>
      <c r="P180" s="131">
        <f t="shared" si="5"/>
        <v>290000</v>
      </c>
    </row>
    <row r="181" spans="1:47">
      <c r="A181" s="2" t="s">
        <v>60</v>
      </c>
      <c r="B181" s="2" t="s">
        <v>0</v>
      </c>
      <c r="C181" s="2" t="s">
        <v>462</v>
      </c>
      <c r="D181" s="2" t="s">
        <v>436</v>
      </c>
      <c r="E181" s="3" t="s">
        <v>329</v>
      </c>
      <c r="F181" s="8" t="s">
        <v>366</v>
      </c>
      <c r="G181" s="52">
        <v>40000</v>
      </c>
      <c r="H181" s="53">
        <v>4</v>
      </c>
      <c r="I181" s="54">
        <v>20000</v>
      </c>
      <c r="J181" s="55">
        <v>5</v>
      </c>
      <c r="K181" s="37">
        <v>2000</v>
      </c>
      <c r="L181" s="38">
        <v>5</v>
      </c>
      <c r="M181" s="66">
        <v>20000</v>
      </c>
      <c r="N181" s="35">
        <f t="shared" si="4"/>
        <v>290000</v>
      </c>
      <c r="O181" s="25">
        <v>3</v>
      </c>
      <c r="P181" s="131">
        <f t="shared" si="5"/>
        <v>870000</v>
      </c>
    </row>
    <row r="182" spans="1:47">
      <c r="A182" s="2" t="s">
        <v>60</v>
      </c>
      <c r="B182" s="2" t="s">
        <v>0</v>
      </c>
      <c r="C182" s="2" t="s">
        <v>462</v>
      </c>
      <c r="D182" s="2" t="s">
        <v>330</v>
      </c>
      <c r="E182" s="3" t="s">
        <v>331</v>
      </c>
      <c r="F182" s="8"/>
      <c r="G182" s="52">
        <v>40000</v>
      </c>
      <c r="H182" s="53">
        <v>4</v>
      </c>
      <c r="I182" s="54">
        <v>20000</v>
      </c>
      <c r="J182" s="55">
        <v>5</v>
      </c>
      <c r="K182" s="37">
        <v>2000</v>
      </c>
      <c r="L182" s="38">
        <v>5</v>
      </c>
      <c r="M182" s="66">
        <v>20000</v>
      </c>
      <c r="N182" s="35">
        <f t="shared" si="4"/>
        <v>290000</v>
      </c>
      <c r="O182" s="25">
        <v>1</v>
      </c>
      <c r="P182" s="131">
        <f t="shared" si="5"/>
        <v>290000</v>
      </c>
    </row>
    <row r="183" spans="1:47" s="13" customFormat="1">
      <c r="A183" s="2" t="s">
        <v>57</v>
      </c>
      <c r="B183" s="2" t="s">
        <v>391</v>
      </c>
      <c r="C183" s="2" t="s">
        <v>462</v>
      </c>
      <c r="D183" s="2" t="s">
        <v>437</v>
      </c>
      <c r="E183" s="3" t="s">
        <v>334</v>
      </c>
      <c r="F183" s="8"/>
      <c r="G183" s="52">
        <v>40000</v>
      </c>
      <c r="H183" s="53">
        <v>4</v>
      </c>
      <c r="I183" s="54">
        <v>20000</v>
      </c>
      <c r="J183" s="55">
        <v>5</v>
      </c>
      <c r="K183" s="37">
        <v>2000</v>
      </c>
      <c r="L183" s="38">
        <v>5</v>
      </c>
      <c r="M183" s="66">
        <v>20000</v>
      </c>
      <c r="N183" s="35">
        <f t="shared" si="4"/>
        <v>290000</v>
      </c>
      <c r="O183" s="25">
        <v>4</v>
      </c>
      <c r="P183" s="131">
        <f t="shared" si="5"/>
        <v>1160000</v>
      </c>
    </row>
    <row r="184" spans="1:47">
      <c r="A184" s="2" t="s">
        <v>58</v>
      </c>
      <c r="B184" s="2" t="s">
        <v>391</v>
      </c>
      <c r="C184" s="2" t="s">
        <v>465</v>
      </c>
      <c r="D184" s="2" t="s">
        <v>59</v>
      </c>
      <c r="E184" s="3" t="s">
        <v>332</v>
      </c>
      <c r="F184" s="8"/>
      <c r="G184" s="52">
        <v>40000</v>
      </c>
      <c r="H184" s="53">
        <v>4</v>
      </c>
      <c r="I184" s="54">
        <v>20000</v>
      </c>
      <c r="J184" s="55">
        <v>5</v>
      </c>
      <c r="K184" s="37">
        <v>2000</v>
      </c>
      <c r="L184" s="38">
        <v>5</v>
      </c>
      <c r="M184" s="66">
        <v>20000</v>
      </c>
      <c r="N184" s="35">
        <f t="shared" si="4"/>
        <v>290000</v>
      </c>
      <c r="O184" s="25">
        <v>4</v>
      </c>
      <c r="P184" s="131">
        <f t="shared" si="5"/>
        <v>1160000</v>
      </c>
    </row>
    <row r="185" spans="1:47">
      <c r="A185" s="2" t="s">
        <v>60</v>
      </c>
      <c r="B185" s="2" t="s">
        <v>391</v>
      </c>
      <c r="C185" s="2" t="s">
        <v>462</v>
      </c>
      <c r="D185" s="2" t="s">
        <v>436</v>
      </c>
      <c r="E185" s="3" t="s">
        <v>333</v>
      </c>
      <c r="F185" s="8"/>
      <c r="G185" s="52">
        <v>40000</v>
      </c>
      <c r="H185" s="53">
        <v>4</v>
      </c>
      <c r="I185" s="54">
        <v>20000</v>
      </c>
      <c r="J185" s="55">
        <v>5</v>
      </c>
      <c r="K185" s="37">
        <v>2000</v>
      </c>
      <c r="L185" s="38">
        <v>5</v>
      </c>
      <c r="M185" s="66">
        <v>20000</v>
      </c>
      <c r="N185" s="35">
        <f t="shared" si="4"/>
        <v>290000</v>
      </c>
      <c r="O185" s="25">
        <v>3</v>
      </c>
      <c r="P185" s="131">
        <f t="shared" si="5"/>
        <v>870000</v>
      </c>
    </row>
    <row r="186" spans="1:47" ht="18" thickBot="1">
      <c r="A186" s="69" t="s">
        <v>60</v>
      </c>
      <c r="B186" s="69" t="s">
        <v>391</v>
      </c>
      <c r="C186" s="69" t="s">
        <v>462</v>
      </c>
      <c r="D186" s="69" t="s">
        <v>438</v>
      </c>
      <c r="E186" s="70" t="s">
        <v>5</v>
      </c>
      <c r="F186" s="88"/>
      <c r="G186" s="59">
        <v>40000</v>
      </c>
      <c r="H186" s="71">
        <v>4</v>
      </c>
      <c r="I186" s="72">
        <v>20000</v>
      </c>
      <c r="J186" s="73">
        <v>5</v>
      </c>
      <c r="K186" s="47">
        <v>2000</v>
      </c>
      <c r="L186" s="74">
        <v>5</v>
      </c>
      <c r="M186" s="75">
        <v>20000</v>
      </c>
      <c r="N186" s="76">
        <f t="shared" si="4"/>
        <v>290000</v>
      </c>
      <c r="O186" s="50">
        <v>1</v>
      </c>
      <c r="P186" s="144">
        <f t="shared" si="5"/>
        <v>290000</v>
      </c>
      <c r="Q186" s="17"/>
    </row>
    <row r="187" spans="1:47" ht="18" thickTop="1">
      <c r="A187" s="18" t="s">
        <v>61</v>
      </c>
      <c r="B187" s="18" t="s">
        <v>8</v>
      </c>
      <c r="C187" s="18" t="s">
        <v>463</v>
      </c>
      <c r="D187" s="18" t="s">
        <v>11</v>
      </c>
      <c r="E187" s="19" t="s">
        <v>233</v>
      </c>
      <c r="F187" s="89"/>
      <c r="G187" s="29">
        <v>40000</v>
      </c>
      <c r="H187" s="56">
        <v>4</v>
      </c>
      <c r="I187" s="57">
        <v>20000</v>
      </c>
      <c r="J187" s="58">
        <v>5</v>
      </c>
      <c r="K187" s="43">
        <v>2000</v>
      </c>
      <c r="L187" s="44">
        <v>5</v>
      </c>
      <c r="M187" s="67">
        <v>20000</v>
      </c>
      <c r="N187" s="68">
        <f t="shared" si="4"/>
        <v>290000</v>
      </c>
      <c r="O187" s="24">
        <v>5</v>
      </c>
      <c r="P187" s="145">
        <f t="shared" si="5"/>
        <v>1450000</v>
      </c>
    </row>
    <row r="188" spans="1:47">
      <c r="A188" s="2" t="s">
        <v>61</v>
      </c>
      <c r="B188" s="2" t="s">
        <v>387</v>
      </c>
      <c r="C188" s="2" t="s">
        <v>464</v>
      </c>
      <c r="D188" s="2" t="s">
        <v>62</v>
      </c>
      <c r="E188" s="3" t="s">
        <v>234</v>
      </c>
      <c r="F188" s="8"/>
      <c r="G188" s="52">
        <v>40000</v>
      </c>
      <c r="H188" s="53">
        <v>4</v>
      </c>
      <c r="I188" s="54">
        <v>20000</v>
      </c>
      <c r="J188" s="55">
        <v>5</v>
      </c>
      <c r="K188" s="37">
        <v>2000</v>
      </c>
      <c r="L188" s="38">
        <v>5</v>
      </c>
      <c r="M188" s="66">
        <v>20000</v>
      </c>
      <c r="N188" s="35">
        <f t="shared" si="4"/>
        <v>290000</v>
      </c>
      <c r="O188" s="25">
        <v>4</v>
      </c>
      <c r="P188" s="133">
        <f t="shared" si="5"/>
        <v>1160000</v>
      </c>
    </row>
    <row r="189" spans="1:47">
      <c r="A189" s="2" t="s">
        <v>61</v>
      </c>
      <c r="B189" s="2" t="s">
        <v>387</v>
      </c>
      <c r="C189" s="2" t="s">
        <v>466</v>
      </c>
      <c r="D189" s="2" t="s">
        <v>63</v>
      </c>
      <c r="E189" s="3" t="s">
        <v>235</v>
      </c>
      <c r="F189" s="8"/>
      <c r="G189" s="52">
        <v>40000</v>
      </c>
      <c r="H189" s="53">
        <v>4</v>
      </c>
      <c r="I189" s="54">
        <v>20000</v>
      </c>
      <c r="J189" s="55">
        <v>5</v>
      </c>
      <c r="K189" s="37">
        <v>2000</v>
      </c>
      <c r="L189" s="38">
        <v>5</v>
      </c>
      <c r="M189" s="66">
        <v>20000</v>
      </c>
      <c r="N189" s="35">
        <f t="shared" si="4"/>
        <v>290000</v>
      </c>
      <c r="O189" s="25">
        <v>3</v>
      </c>
      <c r="P189" s="133">
        <f t="shared" si="5"/>
        <v>870000</v>
      </c>
    </row>
    <row r="190" spans="1:47">
      <c r="A190" s="2" t="s">
        <v>61</v>
      </c>
      <c r="B190" s="2" t="s">
        <v>0</v>
      </c>
      <c r="C190" s="2" t="s">
        <v>463</v>
      </c>
      <c r="D190" s="2" t="s">
        <v>64</v>
      </c>
      <c r="E190" s="3" t="s">
        <v>236</v>
      </c>
      <c r="F190" s="8" t="s">
        <v>366</v>
      </c>
      <c r="G190" s="52">
        <v>40000</v>
      </c>
      <c r="H190" s="53">
        <v>4</v>
      </c>
      <c r="I190" s="54">
        <v>20000</v>
      </c>
      <c r="J190" s="55">
        <v>5</v>
      </c>
      <c r="K190" s="37">
        <v>2000</v>
      </c>
      <c r="L190" s="38">
        <v>5</v>
      </c>
      <c r="M190" s="66">
        <v>20000</v>
      </c>
      <c r="N190" s="35">
        <f t="shared" si="4"/>
        <v>290000</v>
      </c>
      <c r="O190" s="25">
        <v>7</v>
      </c>
      <c r="P190" s="133">
        <f t="shared" si="5"/>
        <v>2030000</v>
      </c>
    </row>
    <row r="191" spans="1:47">
      <c r="A191" s="2" t="s">
        <v>61</v>
      </c>
      <c r="B191" s="2" t="s">
        <v>391</v>
      </c>
      <c r="C191" s="2" t="s">
        <v>466</v>
      </c>
      <c r="D191" s="2" t="s">
        <v>65</v>
      </c>
      <c r="E191" s="3" t="s">
        <v>237</v>
      </c>
      <c r="F191" s="8"/>
      <c r="G191" s="52">
        <v>40000</v>
      </c>
      <c r="H191" s="53">
        <v>4</v>
      </c>
      <c r="I191" s="54">
        <v>20000</v>
      </c>
      <c r="J191" s="55">
        <v>5</v>
      </c>
      <c r="K191" s="37">
        <v>2000</v>
      </c>
      <c r="L191" s="38">
        <v>5</v>
      </c>
      <c r="M191" s="66">
        <v>20000</v>
      </c>
      <c r="N191" s="35">
        <f t="shared" si="4"/>
        <v>290000</v>
      </c>
      <c r="O191" s="25">
        <v>4</v>
      </c>
      <c r="P191" s="133">
        <f t="shared" si="5"/>
        <v>1160000</v>
      </c>
    </row>
    <row r="192" spans="1:47" ht="18" thickBot="1">
      <c r="A192" s="69" t="s">
        <v>61</v>
      </c>
      <c r="B192" s="69" t="s">
        <v>391</v>
      </c>
      <c r="C192" s="69" t="s">
        <v>464</v>
      </c>
      <c r="D192" s="69" t="s">
        <v>123</v>
      </c>
      <c r="E192" s="70" t="s">
        <v>238</v>
      </c>
      <c r="F192" s="88"/>
      <c r="G192" s="59">
        <v>40000</v>
      </c>
      <c r="H192" s="71">
        <v>4</v>
      </c>
      <c r="I192" s="72">
        <v>20000</v>
      </c>
      <c r="J192" s="73">
        <v>5</v>
      </c>
      <c r="K192" s="47">
        <v>2000</v>
      </c>
      <c r="L192" s="74">
        <v>5</v>
      </c>
      <c r="M192" s="75">
        <v>20000</v>
      </c>
      <c r="N192" s="76">
        <f t="shared" si="4"/>
        <v>290000</v>
      </c>
      <c r="O192" s="50">
        <v>3</v>
      </c>
      <c r="P192" s="148">
        <f t="shared" si="5"/>
        <v>870000</v>
      </c>
      <c r="Q192" s="17"/>
    </row>
    <row r="193" spans="1:16" ht="18" thickTop="1">
      <c r="A193" s="18" t="s">
        <v>66</v>
      </c>
      <c r="B193" s="18" t="s">
        <v>8</v>
      </c>
      <c r="C193" s="18" t="s">
        <v>465</v>
      </c>
      <c r="D193" s="20" t="s">
        <v>150</v>
      </c>
      <c r="E193" s="19" t="s">
        <v>151</v>
      </c>
      <c r="F193" s="18" t="s">
        <v>367</v>
      </c>
      <c r="G193" s="29">
        <v>40000</v>
      </c>
      <c r="H193" s="56">
        <v>3</v>
      </c>
      <c r="I193" s="57">
        <v>20000</v>
      </c>
      <c r="J193" s="58">
        <v>4</v>
      </c>
      <c r="K193" s="43">
        <v>2000</v>
      </c>
      <c r="L193" s="44">
        <v>4</v>
      </c>
      <c r="M193" s="67">
        <v>20000</v>
      </c>
      <c r="N193" s="68">
        <f t="shared" si="4"/>
        <v>228000</v>
      </c>
      <c r="O193" s="24">
        <v>1</v>
      </c>
      <c r="P193" s="158">
        <f t="shared" si="5"/>
        <v>228000</v>
      </c>
    </row>
    <row r="194" spans="1:16">
      <c r="A194" s="2" t="s">
        <v>66</v>
      </c>
      <c r="B194" s="2" t="s">
        <v>8</v>
      </c>
      <c r="C194" s="2" t="s">
        <v>466</v>
      </c>
      <c r="D194" s="2" t="s">
        <v>71</v>
      </c>
      <c r="E194" s="3" t="s">
        <v>152</v>
      </c>
      <c r="F194" s="2" t="s">
        <v>367</v>
      </c>
      <c r="G194" s="52">
        <v>40000</v>
      </c>
      <c r="H194" s="56">
        <v>3</v>
      </c>
      <c r="I194" s="54">
        <v>20000</v>
      </c>
      <c r="J194" s="58">
        <v>4</v>
      </c>
      <c r="K194" s="37">
        <v>2000</v>
      </c>
      <c r="L194" s="44">
        <v>4</v>
      </c>
      <c r="M194" s="66">
        <v>20000</v>
      </c>
      <c r="N194" s="35">
        <f t="shared" si="4"/>
        <v>228000</v>
      </c>
      <c r="O194" s="25">
        <v>2</v>
      </c>
      <c r="P194" s="138">
        <f t="shared" si="5"/>
        <v>456000</v>
      </c>
    </row>
    <row r="195" spans="1:16">
      <c r="A195" s="2" t="s">
        <v>66</v>
      </c>
      <c r="B195" s="2" t="s">
        <v>8</v>
      </c>
      <c r="C195" s="2" t="s">
        <v>466</v>
      </c>
      <c r="D195" s="2" t="s">
        <v>72</v>
      </c>
      <c r="E195" s="3" t="s">
        <v>153</v>
      </c>
      <c r="F195" s="2" t="s">
        <v>367</v>
      </c>
      <c r="G195" s="52">
        <v>40000</v>
      </c>
      <c r="H195" s="56">
        <v>3</v>
      </c>
      <c r="I195" s="54">
        <v>20000</v>
      </c>
      <c r="J195" s="58">
        <v>4</v>
      </c>
      <c r="K195" s="37">
        <v>2000</v>
      </c>
      <c r="L195" s="44">
        <v>4</v>
      </c>
      <c r="M195" s="66">
        <v>20000</v>
      </c>
      <c r="N195" s="35">
        <f t="shared" si="4"/>
        <v>228000</v>
      </c>
      <c r="O195" s="25">
        <v>1</v>
      </c>
      <c r="P195" s="138">
        <f t="shared" si="5"/>
        <v>228000</v>
      </c>
    </row>
    <row r="196" spans="1:16">
      <c r="A196" s="2" t="s">
        <v>66</v>
      </c>
      <c r="B196" s="2" t="s">
        <v>8</v>
      </c>
      <c r="C196" s="2" t="s">
        <v>462</v>
      </c>
      <c r="D196" s="2" t="s">
        <v>68</v>
      </c>
      <c r="E196" s="3" t="s">
        <v>154</v>
      </c>
      <c r="F196" s="2" t="s">
        <v>367</v>
      </c>
      <c r="G196" s="52">
        <v>40000</v>
      </c>
      <c r="H196" s="56">
        <v>3</v>
      </c>
      <c r="I196" s="54">
        <v>20000</v>
      </c>
      <c r="J196" s="58">
        <v>4</v>
      </c>
      <c r="K196" s="37">
        <v>2000</v>
      </c>
      <c r="L196" s="44">
        <v>4</v>
      </c>
      <c r="M196" s="66">
        <v>20000</v>
      </c>
      <c r="N196" s="35">
        <f t="shared" si="4"/>
        <v>228000</v>
      </c>
      <c r="O196" s="25">
        <v>1</v>
      </c>
      <c r="P196" s="138">
        <f t="shared" si="5"/>
        <v>228000</v>
      </c>
    </row>
    <row r="197" spans="1:16">
      <c r="A197" s="2" t="s">
        <v>66</v>
      </c>
      <c r="B197" s="2" t="s">
        <v>8</v>
      </c>
      <c r="C197" s="2" t="s">
        <v>464</v>
      </c>
      <c r="D197" s="2" t="s">
        <v>155</v>
      </c>
      <c r="E197" s="3" t="s">
        <v>156</v>
      </c>
      <c r="F197" s="2" t="s">
        <v>367</v>
      </c>
      <c r="G197" s="52">
        <v>40000</v>
      </c>
      <c r="H197" s="56">
        <v>3</v>
      </c>
      <c r="I197" s="54">
        <v>20000</v>
      </c>
      <c r="J197" s="58">
        <v>4</v>
      </c>
      <c r="K197" s="37">
        <v>2000</v>
      </c>
      <c r="L197" s="44">
        <v>4</v>
      </c>
      <c r="M197" s="66">
        <v>20000</v>
      </c>
      <c r="N197" s="35">
        <f t="shared" ref="N197:N247" si="6">G197*H197+I197*J197+K197*L197+M197</f>
        <v>228000</v>
      </c>
      <c r="O197" s="25">
        <v>1</v>
      </c>
      <c r="P197" s="138">
        <f t="shared" ref="P197:P247" si="7">N197*O197</f>
        <v>228000</v>
      </c>
    </row>
    <row r="198" spans="1:16">
      <c r="A198" s="2" t="s">
        <v>66</v>
      </c>
      <c r="B198" s="2" t="s">
        <v>8</v>
      </c>
      <c r="C198" s="2" t="s">
        <v>464</v>
      </c>
      <c r="D198" s="2" t="s">
        <v>157</v>
      </c>
      <c r="E198" s="3" t="s">
        <v>158</v>
      </c>
      <c r="F198" s="2" t="s">
        <v>367</v>
      </c>
      <c r="G198" s="52">
        <v>40000</v>
      </c>
      <c r="H198" s="56">
        <v>3</v>
      </c>
      <c r="I198" s="54">
        <v>20000</v>
      </c>
      <c r="J198" s="58">
        <v>4</v>
      </c>
      <c r="K198" s="37">
        <v>2000</v>
      </c>
      <c r="L198" s="44">
        <v>4</v>
      </c>
      <c r="M198" s="66">
        <v>20000</v>
      </c>
      <c r="N198" s="35">
        <f t="shared" si="6"/>
        <v>228000</v>
      </c>
      <c r="O198" s="25">
        <v>1</v>
      </c>
      <c r="P198" s="138">
        <f t="shared" si="7"/>
        <v>228000</v>
      </c>
    </row>
    <row r="199" spans="1:16">
      <c r="A199" s="2" t="s">
        <v>66</v>
      </c>
      <c r="B199" s="2" t="s">
        <v>8</v>
      </c>
      <c r="C199" s="2" t="s">
        <v>462</v>
      </c>
      <c r="D199" s="2" t="s">
        <v>439</v>
      </c>
      <c r="E199" s="3" t="s">
        <v>159</v>
      </c>
      <c r="F199" s="2" t="s">
        <v>367</v>
      </c>
      <c r="G199" s="52">
        <v>40000</v>
      </c>
      <c r="H199" s="56">
        <v>3</v>
      </c>
      <c r="I199" s="54">
        <v>20000</v>
      </c>
      <c r="J199" s="58">
        <v>4</v>
      </c>
      <c r="K199" s="37">
        <v>2000</v>
      </c>
      <c r="L199" s="44">
        <v>4</v>
      </c>
      <c r="M199" s="66">
        <v>20000</v>
      </c>
      <c r="N199" s="35">
        <f t="shared" si="6"/>
        <v>228000</v>
      </c>
      <c r="O199" s="25">
        <v>1</v>
      </c>
      <c r="P199" s="138">
        <f t="shared" si="7"/>
        <v>228000</v>
      </c>
    </row>
    <row r="200" spans="1:16">
      <c r="A200" s="2" t="s">
        <v>66</v>
      </c>
      <c r="B200" s="2" t="s">
        <v>387</v>
      </c>
      <c r="C200" s="2" t="s">
        <v>466</v>
      </c>
      <c r="D200" s="2" t="s">
        <v>71</v>
      </c>
      <c r="E200" s="3" t="s">
        <v>74</v>
      </c>
      <c r="F200" s="2" t="s">
        <v>367</v>
      </c>
      <c r="G200" s="52">
        <v>40000</v>
      </c>
      <c r="H200" s="56">
        <v>3</v>
      </c>
      <c r="I200" s="54">
        <v>20000</v>
      </c>
      <c r="J200" s="58">
        <v>4</v>
      </c>
      <c r="K200" s="37">
        <v>2000</v>
      </c>
      <c r="L200" s="44">
        <v>4</v>
      </c>
      <c r="M200" s="66">
        <v>20000</v>
      </c>
      <c r="N200" s="35">
        <f t="shared" si="6"/>
        <v>228000</v>
      </c>
      <c r="O200" s="25">
        <v>1</v>
      </c>
      <c r="P200" s="138">
        <f t="shared" si="7"/>
        <v>228000</v>
      </c>
    </row>
    <row r="201" spans="1:16">
      <c r="A201" s="2" t="s">
        <v>66</v>
      </c>
      <c r="B201" s="2" t="s">
        <v>387</v>
      </c>
      <c r="C201" s="2" t="s">
        <v>462</v>
      </c>
      <c r="D201" s="2" t="s">
        <v>69</v>
      </c>
      <c r="E201" s="3" t="s">
        <v>160</v>
      </c>
      <c r="F201" s="2" t="s">
        <v>367</v>
      </c>
      <c r="G201" s="52">
        <v>40000</v>
      </c>
      <c r="H201" s="56">
        <v>3</v>
      </c>
      <c r="I201" s="54">
        <v>20000</v>
      </c>
      <c r="J201" s="58">
        <v>4</v>
      </c>
      <c r="K201" s="37">
        <v>2000</v>
      </c>
      <c r="L201" s="44">
        <v>4</v>
      </c>
      <c r="M201" s="66">
        <v>20000</v>
      </c>
      <c r="N201" s="35">
        <f t="shared" si="6"/>
        <v>228000</v>
      </c>
      <c r="O201" s="25">
        <v>1</v>
      </c>
      <c r="P201" s="138">
        <f t="shared" si="7"/>
        <v>228000</v>
      </c>
    </row>
    <row r="202" spans="1:16">
      <c r="A202" s="2" t="s">
        <v>66</v>
      </c>
      <c r="B202" s="2" t="s">
        <v>387</v>
      </c>
      <c r="C202" s="2" t="s">
        <v>464</v>
      </c>
      <c r="D202" s="2" t="s">
        <v>161</v>
      </c>
      <c r="E202" s="3" t="s">
        <v>162</v>
      </c>
      <c r="F202" s="2" t="s">
        <v>367</v>
      </c>
      <c r="G202" s="52">
        <v>40000</v>
      </c>
      <c r="H202" s="56">
        <v>3</v>
      </c>
      <c r="I202" s="54">
        <v>20000</v>
      </c>
      <c r="J202" s="58">
        <v>4</v>
      </c>
      <c r="K202" s="37">
        <v>2000</v>
      </c>
      <c r="L202" s="44">
        <v>4</v>
      </c>
      <c r="M202" s="66">
        <v>20000</v>
      </c>
      <c r="N202" s="35">
        <f t="shared" si="6"/>
        <v>228000</v>
      </c>
      <c r="O202" s="25">
        <v>1</v>
      </c>
      <c r="P202" s="138">
        <f t="shared" si="7"/>
        <v>228000</v>
      </c>
    </row>
    <row r="203" spans="1:16">
      <c r="A203" s="2" t="s">
        <v>66</v>
      </c>
      <c r="B203" s="2" t="s">
        <v>387</v>
      </c>
      <c r="C203" s="2" t="s">
        <v>466</v>
      </c>
      <c r="D203" s="2" t="s">
        <v>163</v>
      </c>
      <c r="E203" s="3" t="s">
        <v>164</v>
      </c>
      <c r="F203" s="2" t="s">
        <v>367</v>
      </c>
      <c r="G203" s="52">
        <v>40000</v>
      </c>
      <c r="H203" s="56">
        <v>3</v>
      </c>
      <c r="I203" s="54">
        <v>20000</v>
      </c>
      <c r="J203" s="58">
        <v>4</v>
      </c>
      <c r="K203" s="37">
        <v>2000</v>
      </c>
      <c r="L203" s="44">
        <v>4</v>
      </c>
      <c r="M203" s="66">
        <v>20000</v>
      </c>
      <c r="N203" s="35">
        <f t="shared" si="6"/>
        <v>228000</v>
      </c>
      <c r="O203" s="25">
        <v>1</v>
      </c>
      <c r="P203" s="138">
        <f t="shared" si="7"/>
        <v>228000</v>
      </c>
    </row>
    <row r="204" spans="1:16">
      <c r="A204" s="2" t="s">
        <v>66</v>
      </c>
      <c r="B204" s="2" t="s">
        <v>387</v>
      </c>
      <c r="C204" s="2" t="s">
        <v>466</v>
      </c>
      <c r="D204" s="2" t="s">
        <v>165</v>
      </c>
      <c r="E204" s="3" t="s">
        <v>166</v>
      </c>
      <c r="F204" s="2" t="s">
        <v>367</v>
      </c>
      <c r="G204" s="52">
        <v>40000</v>
      </c>
      <c r="H204" s="56">
        <v>3</v>
      </c>
      <c r="I204" s="54">
        <v>20000</v>
      </c>
      <c r="J204" s="58">
        <v>4</v>
      </c>
      <c r="K204" s="37">
        <v>2000</v>
      </c>
      <c r="L204" s="44">
        <v>4</v>
      </c>
      <c r="M204" s="66">
        <v>20000</v>
      </c>
      <c r="N204" s="35">
        <f t="shared" si="6"/>
        <v>228000</v>
      </c>
      <c r="O204" s="25">
        <v>1</v>
      </c>
      <c r="P204" s="138">
        <f t="shared" si="7"/>
        <v>228000</v>
      </c>
    </row>
    <row r="205" spans="1:16">
      <c r="A205" s="2" t="s">
        <v>66</v>
      </c>
      <c r="B205" s="2" t="s">
        <v>387</v>
      </c>
      <c r="C205" s="2" t="s">
        <v>462</v>
      </c>
      <c r="D205" s="2" t="s">
        <v>70</v>
      </c>
      <c r="E205" s="3" t="s">
        <v>167</v>
      </c>
      <c r="F205" s="2" t="s">
        <v>367</v>
      </c>
      <c r="G205" s="52">
        <v>40000</v>
      </c>
      <c r="H205" s="56">
        <v>3</v>
      </c>
      <c r="I205" s="54">
        <v>20000</v>
      </c>
      <c r="J205" s="58">
        <v>4</v>
      </c>
      <c r="K205" s="37">
        <v>2000</v>
      </c>
      <c r="L205" s="44">
        <v>4</v>
      </c>
      <c r="M205" s="66">
        <v>20000</v>
      </c>
      <c r="N205" s="35">
        <f t="shared" si="6"/>
        <v>228000</v>
      </c>
      <c r="O205" s="25">
        <v>1</v>
      </c>
      <c r="P205" s="138">
        <f t="shared" si="7"/>
        <v>228000</v>
      </c>
    </row>
    <row r="206" spans="1:16">
      <c r="A206" s="2" t="s">
        <v>66</v>
      </c>
      <c r="B206" s="2" t="s">
        <v>387</v>
      </c>
      <c r="C206" s="2" t="s">
        <v>464</v>
      </c>
      <c r="D206" s="2" t="s">
        <v>168</v>
      </c>
      <c r="E206" s="3" t="s">
        <v>169</v>
      </c>
      <c r="F206" s="2" t="s">
        <v>367</v>
      </c>
      <c r="G206" s="52">
        <v>40000</v>
      </c>
      <c r="H206" s="56">
        <v>3</v>
      </c>
      <c r="I206" s="54">
        <v>20000</v>
      </c>
      <c r="J206" s="58">
        <v>4</v>
      </c>
      <c r="K206" s="37">
        <v>2000</v>
      </c>
      <c r="L206" s="44">
        <v>4</v>
      </c>
      <c r="M206" s="66">
        <v>20000</v>
      </c>
      <c r="N206" s="35">
        <f t="shared" si="6"/>
        <v>228000</v>
      </c>
      <c r="O206" s="25">
        <v>1</v>
      </c>
      <c r="P206" s="138">
        <f t="shared" si="7"/>
        <v>228000</v>
      </c>
    </row>
    <row r="207" spans="1:16">
      <c r="A207" s="2" t="s">
        <v>66</v>
      </c>
      <c r="B207" s="2" t="s">
        <v>387</v>
      </c>
      <c r="C207" s="2" t="s">
        <v>462</v>
      </c>
      <c r="D207" s="2" t="s">
        <v>67</v>
      </c>
      <c r="E207" s="3" t="s">
        <v>170</v>
      </c>
      <c r="F207" s="2" t="s">
        <v>367</v>
      </c>
      <c r="G207" s="52">
        <v>40000</v>
      </c>
      <c r="H207" s="56">
        <v>3</v>
      </c>
      <c r="I207" s="54">
        <v>20000</v>
      </c>
      <c r="J207" s="58">
        <v>4</v>
      </c>
      <c r="K207" s="37">
        <v>2000</v>
      </c>
      <c r="L207" s="44">
        <v>4</v>
      </c>
      <c r="M207" s="66">
        <v>20000</v>
      </c>
      <c r="N207" s="35">
        <f t="shared" si="6"/>
        <v>228000</v>
      </c>
      <c r="O207" s="25">
        <v>1</v>
      </c>
      <c r="P207" s="138">
        <f t="shared" si="7"/>
        <v>228000</v>
      </c>
    </row>
    <row r="208" spans="1:16">
      <c r="A208" s="2" t="s">
        <v>66</v>
      </c>
      <c r="B208" s="2" t="s">
        <v>0</v>
      </c>
      <c r="C208" s="2" t="s">
        <v>464</v>
      </c>
      <c r="D208" s="2" t="s">
        <v>28</v>
      </c>
      <c r="E208" s="3" t="s">
        <v>171</v>
      </c>
      <c r="F208" s="8"/>
      <c r="G208" s="52">
        <v>40000</v>
      </c>
      <c r="H208" s="56">
        <v>3</v>
      </c>
      <c r="I208" s="54">
        <v>20000</v>
      </c>
      <c r="J208" s="58">
        <v>4</v>
      </c>
      <c r="K208" s="37">
        <v>2000</v>
      </c>
      <c r="L208" s="44">
        <v>4</v>
      </c>
      <c r="M208" s="66">
        <v>20000</v>
      </c>
      <c r="N208" s="35">
        <f t="shared" si="6"/>
        <v>228000</v>
      </c>
      <c r="O208" s="25">
        <v>4</v>
      </c>
      <c r="P208" s="138">
        <f t="shared" si="7"/>
        <v>912000</v>
      </c>
    </row>
    <row r="209" spans="1:17">
      <c r="A209" s="2" t="s">
        <v>66</v>
      </c>
      <c r="B209" s="2" t="s">
        <v>0</v>
      </c>
      <c r="C209" s="2" t="s">
        <v>462</v>
      </c>
      <c r="D209" s="2" t="s">
        <v>75</v>
      </c>
      <c r="E209" s="3" t="s">
        <v>172</v>
      </c>
      <c r="F209" s="8"/>
      <c r="G209" s="52">
        <v>40000</v>
      </c>
      <c r="H209" s="56">
        <v>3</v>
      </c>
      <c r="I209" s="54">
        <v>20000</v>
      </c>
      <c r="J209" s="58">
        <v>4</v>
      </c>
      <c r="K209" s="37">
        <v>2000</v>
      </c>
      <c r="L209" s="44">
        <v>4</v>
      </c>
      <c r="M209" s="66">
        <v>20000</v>
      </c>
      <c r="N209" s="35">
        <f t="shared" si="6"/>
        <v>228000</v>
      </c>
      <c r="O209" s="25">
        <v>4</v>
      </c>
      <c r="P209" s="138">
        <f t="shared" si="7"/>
        <v>912000</v>
      </c>
    </row>
    <row r="210" spans="1:17">
      <c r="A210" s="2" t="s">
        <v>66</v>
      </c>
      <c r="B210" s="2" t="s">
        <v>0</v>
      </c>
      <c r="C210" s="2" t="s">
        <v>464</v>
      </c>
      <c r="D210" s="2" t="s">
        <v>76</v>
      </c>
      <c r="E210" s="3" t="s">
        <v>173</v>
      </c>
      <c r="F210" s="8"/>
      <c r="G210" s="52">
        <v>40000</v>
      </c>
      <c r="H210" s="56">
        <v>3</v>
      </c>
      <c r="I210" s="54">
        <v>20000</v>
      </c>
      <c r="J210" s="58">
        <v>4</v>
      </c>
      <c r="K210" s="37">
        <v>2000</v>
      </c>
      <c r="L210" s="44">
        <v>4</v>
      </c>
      <c r="M210" s="66">
        <v>20000</v>
      </c>
      <c r="N210" s="35">
        <f t="shared" si="6"/>
        <v>228000</v>
      </c>
      <c r="O210" s="25">
        <v>2</v>
      </c>
      <c r="P210" s="138">
        <f t="shared" si="7"/>
        <v>456000</v>
      </c>
    </row>
    <row r="211" spans="1:17">
      <c r="A211" s="2" t="s">
        <v>66</v>
      </c>
      <c r="B211" s="2" t="s">
        <v>0</v>
      </c>
      <c r="C211" s="2" t="s">
        <v>465</v>
      </c>
      <c r="D211" s="2" t="s">
        <v>174</v>
      </c>
      <c r="E211" s="3" t="s">
        <v>175</v>
      </c>
      <c r="F211" s="8"/>
      <c r="G211" s="52">
        <v>40000</v>
      </c>
      <c r="H211" s="56">
        <v>3</v>
      </c>
      <c r="I211" s="54">
        <v>20000</v>
      </c>
      <c r="J211" s="58">
        <v>4</v>
      </c>
      <c r="K211" s="37">
        <v>2000</v>
      </c>
      <c r="L211" s="44">
        <v>4</v>
      </c>
      <c r="M211" s="66">
        <v>20000</v>
      </c>
      <c r="N211" s="35">
        <f t="shared" si="6"/>
        <v>228000</v>
      </c>
      <c r="O211" s="25">
        <v>1</v>
      </c>
      <c r="P211" s="138">
        <f t="shared" si="7"/>
        <v>228000</v>
      </c>
    </row>
    <row r="212" spans="1:17">
      <c r="A212" s="2" t="s">
        <v>66</v>
      </c>
      <c r="B212" s="2" t="s">
        <v>391</v>
      </c>
      <c r="C212" s="2" t="s">
        <v>463</v>
      </c>
      <c r="D212" s="2" t="s">
        <v>77</v>
      </c>
      <c r="E212" s="3" t="s">
        <v>176</v>
      </c>
      <c r="F212" s="8" t="s">
        <v>366</v>
      </c>
      <c r="G212" s="52">
        <v>40000</v>
      </c>
      <c r="H212" s="56">
        <v>3</v>
      </c>
      <c r="I212" s="54">
        <v>20000</v>
      </c>
      <c r="J212" s="58">
        <v>4</v>
      </c>
      <c r="K212" s="37">
        <v>2000</v>
      </c>
      <c r="L212" s="44">
        <v>4</v>
      </c>
      <c r="M212" s="66">
        <v>20000</v>
      </c>
      <c r="N212" s="35">
        <f t="shared" si="6"/>
        <v>228000</v>
      </c>
      <c r="O212" s="25">
        <v>4</v>
      </c>
      <c r="P212" s="138">
        <f t="shared" si="7"/>
        <v>912000</v>
      </c>
    </row>
    <row r="213" spans="1:17">
      <c r="A213" s="2" t="s">
        <v>66</v>
      </c>
      <c r="B213" s="2" t="s">
        <v>391</v>
      </c>
      <c r="C213" s="2" t="s">
        <v>465</v>
      </c>
      <c r="D213" s="2" t="s">
        <v>78</v>
      </c>
      <c r="E213" s="3" t="s">
        <v>177</v>
      </c>
      <c r="F213" s="8"/>
      <c r="G213" s="52">
        <v>40000</v>
      </c>
      <c r="H213" s="56">
        <v>3</v>
      </c>
      <c r="I213" s="54">
        <v>20000</v>
      </c>
      <c r="J213" s="58">
        <v>4</v>
      </c>
      <c r="K213" s="37">
        <v>2000</v>
      </c>
      <c r="L213" s="44">
        <v>4</v>
      </c>
      <c r="M213" s="66">
        <v>20000</v>
      </c>
      <c r="N213" s="35">
        <f t="shared" si="6"/>
        <v>228000</v>
      </c>
      <c r="O213" s="25">
        <v>1</v>
      </c>
      <c r="P213" s="138">
        <f t="shared" si="7"/>
        <v>228000</v>
      </c>
    </row>
    <row r="214" spans="1:17">
      <c r="A214" s="2" t="s">
        <v>66</v>
      </c>
      <c r="B214" s="2" t="s">
        <v>391</v>
      </c>
      <c r="C214" s="2" t="s">
        <v>466</v>
      </c>
      <c r="D214" s="2" t="s">
        <v>178</v>
      </c>
      <c r="E214" s="3" t="s">
        <v>179</v>
      </c>
      <c r="F214" s="8"/>
      <c r="G214" s="52">
        <v>40000</v>
      </c>
      <c r="H214" s="56">
        <v>3</v>
      </c>
      <c r="I214" s="54">
        <v>20000</v>
      </c>
      <c r="J214" s="58">
        <v>4</v>
      </c>
      <c r="K214" s="37">
        <v>2000</v>
      </c>
      <c r="L214" s="44">
        <v>4</v>
      </c>
      <c r="M214" s="66">
        <v>20000</v>
      </c>
      <c r="N214" s="35">
        <f t="shared" si="6"/>
        <v>228000</v>
      </c>
      <c r="O214" s="25">
        <v>1</v>
      </c>
      <c r="P214" s="138">
        <f t="shared" si="7"/>
        <v>228000</v>
      </c>
    </row>
    <row r="215" spans="1:17">
      <c r="A215" s="2" t="s">
        <v>66</v>
      </c>
      <c r="B215" s="2" t="s">
        <v>391</v>
      </c>
      <c r="C215" s="2" t="s">
        <v>464</v>
      </c>
      <c r="D215" s="2" t="s">
        <v>76</v>
      </c>
      <c r="E215" s="3" t="s">
        <v>73</v>
      </c>
      <c r="F215" s="8"/>
      <c r="G215" s="52">
        <v>40000</v>
      </c>
      <c r="H215" s="56">
        <v>3</v>
      </c>
      <c r="I215" s="54">
        <v>20000</v>
      </c>
      <c r="J215" s="58">
        <v>4</v>
      </c>
      <c r="K215" s="37">
        <v>2000</v>
      </c>
      <c r="L215" s="44">
        <v>4</v>
      </c>
      <c r="M215" s="66">
        <v>20000</v>
      </c>
      <c r="N215" s="35">
        <f t="shared" si="6"/>
        <v>228000</v>
      </c>
      <c r="O215" s="25">
        <v>1</v>
      </c>
      <c r="P215" s="138">
        <f t="shared" si="7"/>
        <v>228000</v>
      </c>
    </row>
    <row r="216" spans="1:17" ht="18" thickBot="1">
      <c r="A216" s="69" t="s">
        <v>66</v>
      </c>
      <c r="B216" s="69" t="s">
        <v>391</v>
      </c>
      <c r="C216" s="69" t="s">
        <v>462</v>
      </c>
      <c r="D216" s="69" t="s">
        <v>75</v>
      </c>
      <c r="E216" s="70" t="s">
        <v>180</v>
      </c>
      <c r="F216" s="88"/>
      <c r="G216" s="59">
        <v>40000</v>
      </c>
      <c r="H216" s="77">
        <v>3</v>
      </c>
      <c r="I216" s="72">
        <v>20000</v>
      </c>
      <c r="J216" s="78">
        <v>4</v>
      </c>
      <c r="K216" s="47">
        <v>2000</v>
      </c>
      <c r="L216" s="79">
        <v>4</v>
      </c>
      <c r="M216" s="75">
        <v>20000</v>
      </c>
      <c r="N216" s="76">
        <f t="shared" si="6"/>
        <v>228000</v>
      </c>
      <c r="O216" s="50">
        <v>1</v>
      </c>
      <c r="P216" s="160">
        <f t="shared" si="7"/>
        <v>228000</v>
      </c>
      <c r="Q216" s="17"/>
    </row>
    <row r="217" spans="1:17" ht="18" thickTop="1">
      <c r="A217" s="18" t="s">
        <v>79</v>
      </c>
      <c r="B217" s="18" t="s">
        <v>0</v>
      </c>
      <c r="C217" s="18" t="s">
        <v>465</v>
      </c>
      <c r="D217" s="18" t="s">
        <v>89</v>
      </c>
      <c r="E217" s="19" t="s">
        <v>363</v>
      </c>
      <c r="F217" s="89"/>
      <c r="G217" s="29">
        <v>40000</v>
      </c>
      <c r="H217" s="56">
        <v>2</v>
      </c>
      <c r="I217" s="57">
        <v>20000</v>
      </c>
      <c r="J217" s="58">
        <v>3</v>
      </c>
      <c r="K217" s="43">
        <v>2000</v>
      </c>
      <c r="L217" s="44">
        <v>3</v>
      </c>
      <c r="M217" s="67">
        <v>20000</v>
      </c>
      <c r="N217" s="68">
        <f t="shared" si="6"/>
        <v>166000</v>
      </c>
      <c r="O217" s="24">
        <v>4</v>
      </c>
      <c r="P217" s="142">
        <f t="shared" si="7"/>
        <v>664000</v>
      </c>
    </row>
    <row r="218" spans="1:17">
      <c r="A218" s="2" t="s">
        <v>79</v>
      </c>
      <c r="B218" s="2" t="s">
        <v>391</v>
      </c>
      <c r="C218" s="2" t="s">
        <v>465</v>
      </c>
      <c r="D218" s="2" t="s">
        <v>89</v>
      </c>
      <c r="E218" s="3" t="s">
        <v>364</v>
      </c>
      <c r="F218" s="8"/>
      <c r="G218" s="52">
        <v>40000</v>
      </c>
      <c r="H218" s="53">
        <v>2</v>
      </c>
      <c r="I218" s="54">
        <v>20000</v>
      </c>
      <c r="J218" s="55">
        <v>3</v>
      </c>
      <c r="K218" s="37">
        <v>2000</v>
      </c>
      <c r="L218" s="38">
        <v>3</v>
      </c>
      <c r="M218" s="66">
        <v>20000</v>
      </c>
      <c r="N218" s="35">
        <f t="shared" si="6"/>
        <v>166000</v>
      </c>
      <c r="O218" s="25">
        <v>2</v>
      </c>
      <c r="P218" s="130">
        <f t="shared" si="7"/>
        <v>332000</v>
      </c>
    </row>
    <row r="219" spans="1:17" ht="18" thickBot="1">
      <c r="A219" s="69" t="s">
        <v>232</v>
      </c>
      <c r="B219" s="69" t="s">
        <v>391</v>
      </c>
      <c r="C219" s="69" t="s">
        <v>464</v>
      </c>
      <c r="D219" s="69" t="s">
        <v>401</v>
      </c>
      <c r="E219" s="70" t="s">
        <v>231</v>
      </c>
      <c r="F219" s="88"/>
      <c r="G219" s="59">
        <v>40000</v>
      </c>
      <c r="H219" s="71">
        <v>2</v>
      </c>
      <c r="I219" s="72">
        <v>20000</v>
      </c>
      <c r="J219" s="73">
        <v>3</v>
      </c>
      <c r="K219" s="47">
        <v>2000</v>
      </c>
      <c r="L219" s="74">
        <v>3</v>
      </c>
      <c r="M219" s="75">
        <v>20000</v>
      </c>
      <c r="N219" s="76">
        <f t="shared" si="6"/>
        <v>166000</v>
      </c>
      <c r="O219" s="50">
        <v>2</v>
      </c>
      <c r="P219" s="159">
        <f t="shared" si="7"/>
        <v>332000</v>
      </c>
      <c r="Q219" s="17"/>
    </row>
    <row r="220" spans="1:17" ht="18" thickTop="1">
      <c r="A220" s="18" t="s">
        <v>80</v>
      </c>
      <c r="B220" s="18" t="s">
        <v>8</v>
      </c>
      <c r="C220" s="18" t="s">
        <v>465</v>
      </c>
      <c r="D220" s="18" t="s">
        <v>81</v>
      </c>
      <c r="E220" s="19" t="s">
        <v>440</v>
      </c>
      <c r="F220" s="89"/>
      <c r="G220" s="29">
        <v>40000</v>
      </c>
      <c r="H220" s="56">
        <v>2</v>
      </c>
      <c r="I220" s="57">
        <v>20000</v>
      </c>
      <c r="J220" s="58">
        <v>3</v>
      </c>
      <c r="K220" s="43">
        <v>2000</v>
      </c>
      <c r="L220" s="44">
        <v>3</v>
      </c>
      <c r="M220" s="67">
        <v>20000</v>
      </c>
      <c r="N220" s="68">
        <f t="shared" si="6"/>
        <v>166000</v>
      </c>
      <c r="O220" s="24">
        <v>2</v>
      </c>
      <c r="P220" s="150">
        <f t="shared" si="7"/>
        <v>332000</v>
      </c>
    </row>
    <row r="221" spans="1:17">
      <c r="A221" s="2" t="s">
        <v>80</v>
      </c>
      <c r="B221" s="2" t="s">
        <v>8</v>
      </c>
      <c r="C221" s="2" t="s">
        <v>466</v>
      </c>
      <c r="D221" s="2" t="s">
        <v>368</v>
      </c>
      <c r="E221" s="3" t="s">
        <v>369</v>
      </c>
      <c r="F221" s="90" t="s">
        <v>367</v>
      </c>
      <c r="G221" s="52">
        <v>40000</v>
      </c>
      <c r="H221" s="53">
        <v>2</v>
      </c>
      <c r="I221" s="54">
        <v>20000</v>
      </c>
      <c r="J221" s="55">
        <v>3</v>
      </c>
      <c r="K221" s="37">
        <v>2000</v>
      </c>
      <c r="L221" s="38">
        <v>3</v>
      </c>
      <c r="M221" s="66">
        <v>20000</v>
      </c>
      <c r="N221" s="35">
        <f t="shared" si="6"/>
        <v>166000</v>
      </c>
      <c r="O221" s="25">
        <v>1</v>
      </c>
      <c r="P221" s="134">
        <f t="shared" si="7"/>
        <v>166000</v>
      </c>
    </row>
    <row r="222" spans="1:17">
      <c r="A222" s="2" t="s">
        <v>80</v>
      </c>
      <c r="B222" s="2" t="s">
        <v>8</v>
      </c>
      <c r="C222" s="2" t="s">
        <v>465</v>
      </c>
      <c r="D222" s="2" t="s">
        <v>127</v>
      </c>
      <c r="E222" s="3" t="s">
        <v>128</v>
      </c>
      <c r="F222" s="8"/>
      <c r="G222" s="52">
        <v>40000</v>
      </c>
      <c r="H222" s="53">
        <v>2</v>
      </c>
      <c r="I222" s="54">
        <v>20000</v>
      </c>
      <c r="J222" s="55">
        <v>3</v>
      </c>
      <c r="K222" s="37">
        <v>2000</v>
      </c>
      <c r="L222" s="38">
        <v>3</v>
      </c>
      <c r="M222" s="66">
        <v>20000</v>
      </c>
      <c r="N222" s="35">
        <f t="shared" si="6"/>
        <v>166000</v>
      </c>
      <c r="O222" s="25">
        <v>1</v>
      </c>
      <c r="P222" s="134">
        <f t="shared" si="7"/>
        <v>166000</v>
      </c>
    </row>
    <row r="223" spans="1:17">
      <c r="A223" s="2" t="s">
        <v>80</v>
      </c>
      <c r="B223" s="2" t="s">
        <v>387</v>
      </c>
      <c r="C223" s="2" t="s">
        <v>464</v>
      </c>
      <c r="D223" s="2" t="s">
        <v>432</v>
      </c>
      <c r="E223" s="3" t="s">
        <v>129</v>
      </c>
      <c r="F223" s="8"/>
      <c r="G223" s="52">
        <v>40000</v>
      </c>
      <c r="H223" s="53">
        <v>2</v>
      </c>
      <c r="I223" s="54">
        <v>20000</v>
      </c>
      <c r="J223" s="55">
        <v>3</v>
      </c>
      <c r="K223" s="37">
        <v>2000</v>
      </c>
      <c r="L223" s="38">
        <v>3</v>
      </c>
      <c r="M223" s="66">
        <v>20000</v>
      </c>
      <c r="N223" s="35">
        <f t="shared" si="6"/>
        <v>166000</v>
      </c>
      <c r="O223" s="25">
        <v>1</v>
      </c>
      <c r="P223" s="134">
        <f t="shared" si="7"/>
        <v>166000</v>
      </c>
    </row>
    <row r="224" spans="1:17" ht="18" thickBot="1">
      <c r="A224" s="69" t="s">
        <v>80</v>
      </c>
      <c r="B224" s="69" t="s">
        <v>0</v>
      </c>
      <c r="C224" s="69" t="s">
        <v>465</v>
      </c>
      <c r="D224" s="69" t="s">
        <v>130</v>
      </c>
      <c r="E224" s="70" t="s">
        <v>131</v>
      </c>
      <c r="F224" s="88" t="s">
        <v>366</v>
      </c>
      <c r="G224" s="59">
        <v>40000</v>
      </c>
      <c r="H224" s="71">
        <v>2</v>
      </c>
      <c r="I224" s="72">
        <v>20000</v>
      </c>
      <c r="J224" s="73">
        <v>3</v>
      </c>
      <c r="K224" s="47">
        <v>2000</v>
      </c>
      <c r="L224" s="74">
        <v>3</v>
      </c>
      <c r="M224" s="75">
        <v>20000</v>
      </c>
      <c r="N224" s="76">
        <f t="shared" si="6"/>
        <v>166000</v>
      </c>
      <c r="O224" s="50">
        <v>2</v>
      </c>
      <c r="P224" s="151">
        <f t="shared" si="7"/>
        <v>332000</v>
      </c>
      <c r="Q224" s="17"/>
    </row>
    <row r="225" spans="1:83" s="10" customFormat="1" ht="18.75" thickTop="1" thickBot="1">
      <c r="A225" s="112" t="s">
        <v>441</v>
      </c>
      <c r="B225" s="112" t="s">
        <v>0</v>
      </c>
      <c r="C225" s="112" t="s">
        <v>466</v>
      </c>
      <c r="D225" s="112" t="s">
        <v>442</v>
      </c>
      <c r="E225" s="161" t="s">
        <v>316</v>
      </c>
      <c r="F225" s="114"/>
      <c r="G225" s="115">
        <v>40000</v>
      </c>
      <c r="H225" s="116">
        <v>2</v>
      </c>
      <c r="I225" s="117">
        <v>20000</v>
      </c>
      <c r="J225" s="118">
        <v>3</v>
      </c>
      <c r="K225" s="119">
        <v>2000</v>
      </c>
      <c r="L225" s="120">
        <v>3</v>
      </c>
      <c r="M225" s="121">
        <v>20000</v>
      </c>
      <c r="N225" s="122">
        <f t="shared" si="6"/>
        <v>166000</v>
      </c>
      <c r="O225" s="123">
        <v>2</v>
      </c>
      <c r="P225" s="120">
        <f t="shared" si="7"/>
        <v>332000</v>
      </c>
      <c r="Q225" s="127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</row>
    <row r="226" spans="1:83" s="10" customFormat="1" ht="18.75" thickTop="1" thickBot="1">
      <c r="A226" s="112" t="s">
        <v>4</v>
      </c>
      <c r="B226" s="112" t="s">
        <v>0</v>
      </c>
      <c r="C226" s="112" t="s">
        <v>466</v>
      </c>
      <c r="D226" s="112" t="s">
        <v>3</v>
      </c>
      <c r="E226" s="161" t="s">
        <v>197</v>
      </c>
      <c r="F226" s="114"/>
      <c r="G226" s="115">
        <v>40000</v>
      </c>
      <c r="H226" s="116">
        <v>2</v>
      </c>
      <c r="I226" s="117">
        <v>20000</v>
      </c>
      <c r="J226" s="118">
        <v>3</v>
      </c>
      <c r="K226" s="119">
        <v>2000</v>
      </c>
      <c r="L226" s="120">
        <v>3</v>
      </c>
      <c r="M226" s="121">
        <v>20000</v>
      </c>
      <c r="N226" s="122">
        <f t="shared" si="6"/>
        <v>166000</v>
      </c>
      <c r="O226" s="123">
        <v>1</v>
      </c>
      <c r="P226" s="118">
        <f t="shared" si="7"/>
        <v>166000</v>
      </c>
      <c r="Q226" s="127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</row>
    <row r="227" spans="1:83" ht="18" thickTop="1">
      <c r="A227" s="18" t="s">
        <v>443</v>
      </c>
      <c r="B227" s="18" t="s">
        <v>0</v>
      </c>
      <c r="C227" s="18" t="s">
        <v>462</v>
      </c>
      <c r="D227" s="18" t="s">
        <v>444</v>
      </c>
      <c r="E227" s="19" t="s">
        <v>199</v>
      </c>
      <c r="F227" s="89" t="s">
        <v>366</v>
      </c>
      <c r="G227" s="29">
        <v>40000</v>
      </c>
      <c r="H227" s="56">
        <v>3</v>
      </c>
      <c r="I227" s="57">
        <v>20000</v>
      </c>
      <c r="J227" s="58">
        <v>4</v>
      </c>
      <c r="K227" s="43">
        <v>2000</v>
      </c>
      <c r="L227" s="44">
        <v>4</v>
      </c>
      <c r="M227" s="67">
        <v>20000</v>
      </c>
      <c r="N227" s="68">
        <f t="shared" si="6"/>
        <v>228000</v>
      </c>
      <c r="O227" s="24">
        <v>2</v>
      </c>
      <c r="P227" s="162">
        <f t="shared" si="7"/>
        <v>456000</v>
      </c>
    </row>
    <row r="228" spans="1:83">
      <c r="A228" s="2" t="s">
        <v>443</v>
      </c>
      <c r="B228" s="2" t="s">
        <v>0</v>
      </c>
      <c r="C228" s="2" t="s">
        <v>462</v>
      </c>
      <c r="D228" s="2" t="s">
        <v>198</v>
      </c>
      <c r="E228" s="3" t="s">
        <v>200</v>
      </c>
      <c r="F228" s="8"/>
      <c r="G228" s="52">
        <v>40000</v>
      </c>
      <c r="H228" s="53">
        <v>3</v>
      </c>
      <c r="I228" s="54">
        <v>20000</v>
      </c>
      <c r="J228" s="55">
        <v>4</v>
      </c>
      <c r="K228" s="37">
        <v>2000</v>
      </c>
      <c r="L228" s="38">
        <v>4</v>
      </c>
      <c r="M228" s="66">
        <v>20000</v>
      </c>
      <c r="N228" s="35">
        <f t="shared" si="6"/>
        <v>228000</v>
      </c>
      <c r="O228" s="25">
        <v>1</v>
      </c>
      <c r="P228" s="139">
        <f t="shared" si="7"/>
        <v>228000</v>
      </c>
    </row>
    <row r="229" spans="1:83">
      <c r="A229" s="2" t="s">
        <v>443</v>
      </c>
      <c r="B229" s="2" t="s">
        <v>0</v>
      </c>
      <c r="C229" s="2" t="s">
        <v>464</v>
      </c>
      <c r="D229" s="2" t="s">
        <v>82</v>
      </c>
      <c r="E229" s="3" t="s">
        <v>83</v>
      </c>
      <c r="F229" s="8"/>
      <c r="G229" s="52">
        <v>40000</v>
      </c>
      <c r="H229" s="53">
        <v>3</v>
      </c>
      <c r="I229" s="54">
        <v>20000</v>
      </c>
      <c r="J229" s="55">
        <v>4</v>
      </c>
      <c r="K229" s="37">
        <v>2000</v>
      </c>
      <c r="L229" s="38">
        <v>4</v>
      </c>
      <c r="M229" s="66">
        <v>20000</v>
      </c>
      <c r="N229" s="35">
        <f t="shared" si="6"/>
        <v>228000</v>
      </c>
      <c r="O229" s="25">
        <v>1</v>
      </c>
      <c r="P229" s="139">
        <f t="shared" si="7"/>
        <v>228000</v>
      </c>
    </row>
    <row r="230" spans="1:83">
      <c r="A230" s="2" t="s">
        <v>443</v>
      </c>
      <c r="B230" s="2" t="s">
        <v>391</v>
      </c>
      <c r="C230" s="2" t="s">
        <v>463</v>
      </c>
      <c r="D230" s="2" t="s">
        <v>445</v>
      </c>
      <c r="E230" s="3" t="s">
        <v>201</v>
      </c>
      <c r="F230" s="8"/>
      <c r="G230" s="52">
        <v>40000</v>
      </c>
      <c r="H230" s="53">
        <v>3</v>
      </c>
      <c r="I230" s="54">
        <v>20000</v>
      </c>
      <c r="J230" s="55">
        <v>4</v>
      </c>
      <c r="K230" s="37">
        <v>2000</v>
      </c>
      <c r="L230" s="38">
        <v>4</v>
      </c>
      <c r="M230" s="66">
        <v>20000</v>
      </c>
      <c r="N230" s="35">
        <f t="shared" si="6"/>
        <v>228000</v>
      </c>
      <c r="O230" s="25">
        <v>1</v>
      </c>
      <c r="P230" s="139">
        <f t="shared" si="7"/>
        <v>228000</v>
      </c>
    </row>
    <row r="231" spans="1:83" ht="18" thickBot="1">
      <c r="A231" s="69" t="s">
        <v>443</v>
      </c>
      <c r="B231" s="69" t="s">
        <v>391</v>
      </c>
      <c r="C231" s="69" t="s">
        <v>462</v>
      </c>
      <c r="D231" s="69" t="s">
        <v>444</v>
      </c>
      <c r="E231" s="70" t="s">
        <v>202</v>
      </c>
      <c r="F231" s="88"/>
      <c r="G231" s="59">
        <v>40000</v>
      </c>
      <c r="H231" s="71">
        <v>3</v>
      </c>
      <c r="I231" s="72">
        <v>20000</v>
      </c>
      <c r="J231" s="73">
        <v>4</v>
      </c>
      <c r="K231" s="47">
        <v>2000</v>
      </c>
      <c r="L231" s="74">
        <v>4</v>
      </c>
      <c r="M231" s="75">
        <v>20000</v>
      </c>
      <c r="N231" s="76">
        <f t="shared" si="6"/>
        <v>228000</v>
      </c>
      <c r="O231" s="50">
        <v>1</v>
      </c>
      <c r="P231" s="163">
        <f t="shared" si="7"/>
        <v>228000</v>
      </c>
      <c r="Q231" s="17"/>
    </row>
    <row r="232" spans="1:83" ht="36" thickTop="1" thickBot="1">
      <c r="A232" s="112" t="s">
        <v>344</v>
      </c>
      <c r="B232" s="165" t="s">
        <v>345</v>
      </c>
      <c r="C232" s="165" t="s">
        <v>462</v>
      </c>
      <c r="D232" s="112" t="s">
        <v>346</v>
      </c>
      <c r="E232" s="166" t="s">
        <v>347</v>
      </c>
      <c r="F232" s="114"/>
      <c r="G232" s="115">
        <v>40000</v>
      </c>
      <c r="H232" s="116">
        <v>3</v>
      </c>
      <c r="I232" s="117">
        <v>20000</v>
      </c>
      <c r="J232" s="118">
        <v>4</v>
      </c>
      <c r="K232" s="119">
        <v>2000</v>
      </c>
      <c r="L232" s="120">
        <v>4</v>
      </c>
      <c r="M232" s="121">
        <v>20000</v>
      </c>
      <c r="N232" s="122">
        <f t="shared" si="6"/>
        <v>228000</v>
      </c>
      <c r="O232" s="123">
        <v>3</v>
      </c>
      <c r="P232" s="167">
        <f t="shared" si="7"/>
        <v>684000</v>
      </c>
      <c r="Q232" s="17"/>
    </row>
    <row r="233" spans="1:83" ht="18" thickTop="1">
      <c r="A233" s="18" t="s">
        <v>446</v>
      </c>
      <c r="B233" s="18" t="s">
        <v>8</v>
      </c>
      <c r="C233" s="18" t="s">
        <v>466</v>
      </c>
      <c r="D233" s="18" t="s">
        <v>91</v>
      </c>
      <c r="E233" s="19" t="s">
        <v>92</v>
      </c>
      <c r="F233" s="18" t="s">
        <v>367</v>
      </c>
      <c r="G233" s="29">
        <v>40000</v>
      </c>
      <c r="H233" s="56">
        <v>2</v>
      </c>
      <c r="I233" s="57">
        <v>20000</v>
      </c>
      <c r="J233" s="58">
        <v>3</v>
      </c>
      <c r="K233" s="43">
        <v>2000</v>
      </c>
      <c r="L233" s="44">
        <v>3</v>
      </c>
      <c r="M233" s="67">
        <v>20000</v>
      </c>
      <c r="N233" s="68">
        <f t="shared" si="6"/>
        <v>166000</v>
      </c>
      <c r="O233" s="24">
        <v>1</v>
      </c>
      <c r="P233" s="164">
        <f t="shared" si="7"/>
        <v>166000</v>
      </c>
    </row>
    <row r="234" spans="1:83">
      <c r="A234" s="2" t="s">
        <v>446</v>
      </c>
      <c r="B234" s="2" t="s">
        <v>8</v>
      </c>
      <c r="C234" s="2" t="s">
        <v>464</v>
      </c>
      <c r="D234" s="2" t="s">
        <v>203</v>
      </c>
      <c r="E234" s="3" t="s">
        <v>204</v>
      </c>
      <c r="F234" s="2" t="s">
        <v>367</v>
      </c>
      <c r="G234" s="52">
        <v>40000</v>
      </c>
      <c r="H234" s="53">
        <v>2</v>
      </c>
      <c r="I234" s="54">
        <v>20000</v>
      </c>
      <c r="J234" s="55">
        <v>3</v>
      </c>
      <c r="K234" s="37">
        <v>2000</v>
      </c>
      <c r="L234" s="38">
        <v>3</v>
      </c>
      <c r="M234" s="66">
        <v>20000</v>
      </c>
      <c r="N234" s="35">
        <f t="shared" si="6"/>
        <v>166000</v>
      </c>
      <c r="O234" s="25">
        <v>1</v>
      </c>
      <c r="P234" s="140">
        <f t="shared" si="7"/>
        <v>166000</v>
      </c>
    </row>
    <row r="235" spans="1:83">
      <c r="A235" s="2" t="s">
        <v>446</v>
      </c>
      <c r="B235" s="2" t="s">
        <v>387</v>
      </c>
      <c r="C235" s="2" t="s">
        <v>462</v>
      </c>
      <c r="D235" s="2" t="s">
        <v>90</v>
      </c>
      <c r="E235" s="3" t="s">
        <v>376</v>
      </c>
      <c r="F235" s="2" t="s">
        <v>367</v>
      </c>
      <c r="G235" s="52">
        <v>40000</v>
      </c>
      <c r="H235" s="53">
        <v>2</v>
      </c>
      <c r="I235" s="54">
        <v>20000</v>
      </c>
      <c r="J235" s="55">
        <v>3</v>
      </c>
      <c r="K235" s="37">
        <v>2000</v>
      </c>
      <c r="L235" s="38">
        <v>3</v>
      </c>
      <c r="M235" s="66">
        <v>20000</v>
      </c>
      <c r="N235" s="35">
        <f t="shared" si="6"/>
        <v>166000</v>
      </c>
      <c r="O235" s="25">
        <v>2</v>
      </c>
      <c r="P235" s="140">
        <f t="shared" si="7"/>
        <v>332000</v>
      </c>
    </row>
    <row r="236" spans="1:83">
      <c r="A236" s="2" t="s">
        <v>446</v>
      </c>
      <c r="B236" s="2" t="s">
        <v>0</v>
      </c>
      <c r="C236" s="2" t="s">
        <v>462</v>
      </c>
      <c r="D236" s="2" t="s">
        <v>447</v>
      </c>
      <c r="E236" s="3" t="s">
        <v>205</v>
      </c>
      <c r="F236" s="8"/>
      <c r="G236" s="52">
        <v>40000</v>
      </c>
      <c r="H236" s="53">
        <v>2</v>
      </c>
      <c r="I236" s="54">
        <v>20000</v>
      </c>
      <c r="J236" s="55">
        <v>3</v>
      </c>
      <c r="K236" s="37">
        <v>2000</v>
      </c>
      <c r="L236" s="38">
        <v>3</v>
      </c>
      <c r="M236" s="66">
        <v>20000</v>
      </c>
      <c r="N236" s="35">
        <f t="shared" si="6"/>
        <v>166000</v>
      </c>
      <c r="O236" s="25">
        <v>3</v>
      </c>
      <c r="P236" s="140">
        <f t="shared" si="7"/>
        <v>498000</v>
      </c>
    </row>
    <row r="237" spans="1:83" ht="18" thickBot="1">
      <c r="A237" s="69" t="s">
        <v>446</v>
      </c>
      <c r="B237" s="69" t="s">
        <v>391</v>
      </c>
      <c r="C237" s="69" t="s">
        <v>464</v>
      </c>
      <c r="D237" s="69" t="s">
        <v>448</v>
      </c>
      <c r="E237" s="70" t="s">
        <v>206</v>
      </c>
      <c r="F237" s="88" t="s">
        <v>366</v>
      </c>
      <c r="G237" s="59">
        <v>40000</v>
      </c>
      <c r="H237" s="71">
        <v>2</v>
      </c>
      <c r="I237" s="72">
        <v>20000</v>
      </c>
      <c r="J237" s="73">
        <v>3</v>
      </c>
      <c r="K237" s="47">
        <v>2000</v>
      </c>
      <c r="L237" s="74">
        <v>3</v>
      </c>
      <c r="M237" s="75">
        <v>20000</v>
      </c>
      <c r="N237" s="76">
        <f t="shared" si="6"/>
        <v>166000</v>
      </c>
      <c r="O237" s="50">
        <v>3</v>
      </c>
      <c r="P237" s="168">
        <f t="shared" si="7"/>
        <v>498000</v>
      </c>
      <c r="Q237" s="17"/>
    </row>
    <row r="238" spans="1:83" ht="18" thickTop="1">
      <c r="A238" s="18" t="s">
        <v>449</v>
      </c>
      <c r="B238" s="18" t="s">
        <v>8</v>
      </c>
      <c r="C238" s="18" t="s">
        <v>462</v>
      </c>
      <c r="D238" s="18" t="s">
        <v>14</v>
      </c>
      <c r="E238" s="19" t="s">
        <v>84</v>
      </c>
      <c r="F238" s="18" t="s">
        <v>367</v>
      </c>
      <c r="G238" s="29">
        <v>40000</v>
      </c>
      <c r="H238" s="56">
        <v>2</v>
      </c>
      <c r="I238" s="57">
        <v>20000</v>
      </c>
      <c r="J238" s="58">
        <v>3</v>
      </c>
      <c r="K238" s="43">
        <v>2000</v>
      </c>
      <c r="L238" s="44">
        <v>3</v>
      </c>
      <c r="M238" s="67">
        <v>20000</v>
      </c>
      <c r="N238" s="68">
        <f t="shared" si="6"/>
        <v>166000</v>
      </c>
      <c r="O238" s="24">
        <v>1</v>
      </c>
      <c r="P238" s="145">
        <f t="shared" si="7"/>
        <v>166000</v>
      </c>
    </row>
    <row r="239" spans="1:83">
      <c r="A239" s="2" t="s">
        <v>449</v>
      </c>
      <c r="B239" s="2" t="s">
        <v>8</v>
      </c>
      <c r="C239" s="2" t="s">
        <v>462</v>
      </c>
      <c r="D239" s="2" t="s">
        <v>111</v>
      </c>
      <c r="E239" s="3" t="s">
        <v>112</v>
      </c>
      <c r="F239" s="2" t="s">
        <v>367</v>
      </c>
      <c r="G239" s="52">
        <v>40000</v>
      </c>
      <c r="H239" s="53">
        <v>2</v>
      </c>
      <c r="I239" s="54">
        <v>20000</v>
      </c>
      <c r="J239" s="55">
        <v>3</v>
      </c>
      <c r="K239" s="37">
        <v>2000</v>
      </c>
      <c r="L239" s="38">
        <v>3</v>
      </c>
      <c r="M239" s="66">
        <v>20000</v>
      </c>
      <c r="N239" s="35">
        <f t="shared" si="6"/>
        <v>166000</v>
      </c>
      <c r="O239" s="25">
        <v>1</v>
      </c>
      <c r="P239" s="133">
        <f t="shared" si="7"/>
        <v>166000</v>
      </c>
    </row>
    <row r="240" spans="1:83">
      <c r="A240" s="2" t="s">
        <v>449</v>
      </c>
      <c r="B240" s="2" t="s">
        <v>8</v>
      </c>
      <c r="C240" s="2" t="s">
        <v>462</v>
      </c>
      <c r="D240" s="2" t="s">
        <v>113</v>
      </c>
      <c r="E240" s="3" t="s">
        <v>114</v>
      </c>
      <c r="F240" s="2" t="s">
        <v>367</v>
      </c>
      <c r="G240" s="52">
        <v>40000</v>
      </c>
      <c r="H240" s="53">
        <v>2</v>
      </c>
      <c r="I240" s="54">
        <v>20000</v>
      </c>
      <c r="J240" s="55">
        <v>3</v>
      </c>
      <c r="K240" s="37">
        <v>2000</v>
      </c>
      <c r="L240" s="38">
        <v>3</v>
      </c>
      <c r="M240" s="66">
        <v>20000</v>
      </c>
      <c r="N240" s="35">
        <f t="shared" si="6"/>
        <v>166000</v>
      </c>
      <c r="O240" s="25">
        <v>1</v>
      </c>
      <c r="P240" s="133">
        <f t="shared" si="7"/>
        <v>166000</v>
      </c>
    </row>
    <row r="241" spans="1:17">
      <c r="A241" s="2" t="s">
        <v>449</v>
      </c>
      <c r="B241" s="2" t="s">
        <v>387</v>
      </c>
      <c r="C241" s="2" t="s">
        <v>464</v>
      </c>
      <c r="D241" s="2" t="s">
        <v>115</v>
      </c>
      <c r="E241" s="3" t="s">
        <v>116</v>
      </c>
      <c r="F241" s="2" t="s">
        <v>367</v>
      </c>
      <c r="G241" s="52">
        <v>40000</v>
      </c>
      <c r="H241" s="53">
        <v>2</v>
      </c>
      <c r="I241" s="54">
        <v>20000</v>
      </c>
      <c r="J241" s="55">
        <v>3</v>
      </c>
      <c r="K241" s="37">
        <v>2000</v>
      </c>
      <c r="L241" s="38">
        <v>3</v>
      </c>
      <c r="M241" s="66">
        <v>20000</v>
      </c>
      <c r="N241" s="35">
        <f t="shared" si="6"/>
        <v>166000</v>
      </c>
      <c r="O241" s="25">
        <v>1</v>
      </c>
      <c r="P241" s="133">
        <f t="shared" si="7"/>
        <v>166000</v>
      </c>
    </row>
    <row r="242" spans="1:17" ht="18.75" customHeight="1">
      <c r="A242" s="2" t="s">
        <v>449</v>
      </c>
      <c r="B242" s="2" t="s">
        <v>387</v>
      </c>
      <c r="C242" s="2" t="s">
        <v>464</v>
      </c>
      <c r="D242" s="2" t="s">
        <v>117</v>
      </c>
      <c r="E242" s="3" t="s">
        <v>118</v>
      </c>
      <c r="F242" s="2" t="s">
        <v>367</v>
      </c>
      <c r="G242" s="52">
        <v>40000</v>
      </c>
      <c r="H242" s="53">
        <v>2</v>
      </c>
      <c r="I242" s="54">
        <v>20000</v>
      </c>
      <c r="J242" s="55">
        <v>3</v>
      </c>
      <c r="K242" s="37">
        <v>2000</v>
      </c>
      <c r="L242" s="38">
        <v>3</v>
      </c>
      <c r="M242" s="66">
        <v>20000</v>
      </c>
      <c r="N242" s="35">
        <f t="shared" si="6"/>
        <v>166000</v>
      </c>
      <c r="O242" s="25">
        <v>1</v>
      </c>
      <c r="P242" s="133">
        <f t="shared" si="7"/>
        <v>166000</v>
      </c>
    </row>
    <row r="243" spans="1:17" ht="18.75" customHeight="1">
      <c r="A243" s="2" t="s">
        <v>449</v>
      </c>
      <c r="B243" s="2" t="s">
        <v>387</v>
      </c>
      <c r="C243" s="2" t="s">
        <v>462</v>
      </c>
      <c r="D243" s="2" t="s">
        <v>439</v>
      </c>
      <c r="E243" s="3" t="s">
        <v>119</v>
      </c>
      <c r="F243" s="2" t="s">
        <v>367</v>
      </c>
      <c r="G243" s="52">
        <v>40000</v>
      </c>
      <c r="H243" s="53">
        <v>2</v>
      </c>
      <c r="I243" s="54">
        <v>20000</v>
      </c>
      <c r="J243" s="55">
        <v>3</v>
      </c>
      <c r="K243" s="37">
        <v>2000</v>
      </c>
      <c r="L243" s="38">
        <v>3</v>
      </c>
      <c r="M243" s="66">
        <v>20000</v>
      </c>
      <c r="N243" s="35">
        <f t="shared" si="6"/>
        <v>166000</v>
      </c>
      <c r="O243" s="25">
        <v>1</v>
      </c>
      <c r="P243" s="133">
        <f t="shared" si="7"/>
        <v>166000</v>
      </c>
    </row>
    <row r="244" spans="1:17">
      <c r="A244" s="2" t="s">
        <v>449</v>
      </c>
      <c r="B244" s="2" t="s">
        <v>0</v>
      </c>
      <c r="C244" s="2" t="s">
        <v>465</v>
      </c>
      <c r="D244" s="2" t="s">
        <v>86</v>
      </c>
      <c r="E244" s="3" t="s">
        <v>120</v>
      </c>
      <c r="F244" s="8" t="s">
        <v>366</v>
      </c>
      <c r="G244" s="52">
        <v>40000</v>
      </c>
      <c r="H244" s="53">
        <v>2</v>
      </c>
      <c r="I244" s="54">
        <v>20000</v>
      </c>
      <c r="J244" s="55">
        <v>3</v>
      </c>
      <c r="K244" s="37">
        <v>2000</v>
      </c>
      <c r="L244" s="38">
        <v>3</v>
      </c>
      <c r="M244" s="66">
        <v>20000</v>
      </c>
      <c r="N244" s="35">
        <f t="shared" si="6"/>
        <v>166000</v>
      </c>
      <c r="O244" s="25">
        <v>3</v>
      </c>
      <c r="P244" s="133">
        <f t="shared" si="7"/>
        <v>498000</v>
      </c>
    </row>
    <row r="245" spans="1:17">
      <c r="A245" s="2" t="s">
        <v>449</v>
      </c>
      <c r="B245" s="2" t="s">
        <v>391</v>
      </c>
      <c r="C245" s="2" t="s">
        <v>462</v>
      </c>
      <c r="D245" s="2" t="s">
        <v>121</v>
      </c>
      <c r="E245" s="3" t="s">
        <v>122</v>
      </c>
      <c r="F245" s="2" t="s">
        <v>367</v>
      </c>
      <c r="G245" s="52">
        <v>40000</v>
      </c>
      <c r="H245" s="53">
        <v>2</v>
      </c>
      <c r="I245" s="54">
        <v>20000</v>
      </c>
      <c r="J245" s="55">
        <v>3</v>
      </c>
      <c r="K245" s="37">
        <v>2000</v>
      </c>
      <c r="L245" s="38">
        <v>3</v>
      </c>
      <c r="M245" s="66">
        <v>20000</v>
      </c>
      <c r="N245" s="35">
        <f t="shared" si="6"/>
        <v>166000</v>
      </c>
      <c r="O245" s="25">
        <v>1</v>
      </c>
      <c r="P245" s="133">
        <f t="shared" si="7"/>
        <v>166000</v>
      </c>
    </row>
    <row r="246" spans="1:17">
      <c r="A246" s="2" t="s">
        <v>449</v>
      </c>
      <c r="B246" s="2" t="s">
        <v>391</v>
      </c>
      <c r="C246" s="2" t="s">
        <v>462</v>
      </c>
      <c r="D246" s="2" t="s">
        <v>423</v>
      </c>
      <c r="E246" s="3" t="s">
        <v>87</v>
      </c>
      <c r="F246" s="2" t="s">
        <v>367</v>
      </c>
      <c r="G246" s="52">
        <v>40000</v>
      </c>
      <c r="H246" s="53">
        <v>2</v>
      </c>
      <c r="I246" s="54">
        <v>20000</v>
      </c>
      <c r="J246" s="55">
        <v>3</v>
      </c>
      <c r="K246" s="37">
        <v>2000</v>
      </c>
      <c r="L246" s="38">
        <v>3</v>
      </c>
      <c r="M246" s="66">
        <v>20000</v>
      </c>
      <c r="N246" s="35">
        <f t="shared" si="6"/>
        <v>166000</v>
      </c>
      <c r="O246" s="25">
        <v>1</v>
      </c>
      <c r="P246" s="133">
        <f t="shared" si="7"/>
        <v>166000</v>
      </c>
    </row>
    <row r="247" spans="1:17">
      <c r="A247" s="2" t="s">
        <v>449</v>
      </c>
      <c r="B247" s="2" t="s">
        <v>391</v>
      </c>
      <c r="C247" s="2" t="s">
        <v>464</v>
      </c>
      <c r="D247" s="2" t="s">
        <v>123</v>
      </c>
      <c r="E247" s="3" t="s">
        <v>85</v>
      </c>
      <c r="F247" s="2" t="s">
        <v>367</v>
      </c>
      <c r="G247" s="52">
        <v>40000</v>
      </c>
      <c r="H247" s="53">
        <v>2</v>
      </c>
      <c r="I247" s="54">
        <v>20000</v>
      </c>
      <c r="J247" s="55">
        <v>3</v>
      </c>
      <c r="K247" s="37">
        <v>2000</v>
      </c>
      <c r="L247" s="38">
        <v>3</v>
      </c>
      <c r="M247" s="66">
        <v>20000</v>
      </c>
      <c r="N247" s="35">
        <f t="shared" si="6"/>
        <v>166000</v>
      </c>
      <c r="O247" s="25">
        <v>1</v>
      </c>
      <c r="P247" s="133">
        <f t="shared" si="7"/>
        <v>166000</v>
      </c>
      <c r="Q247" s="17"/>
    </row>
    <row r="248" spans="1:17">
      <c r="A248" s="15"/>
      <c r="B248" s="15"/>
      <c r="C248" s="15"/>
      <c r="D248" s="15"/>
      <c r="E248" s="16"/>
      <c r="F248" s="4"/>
      <c r="G248" s="28"/>
      <c r="H248" s="17"/>
      <c r="I248" s="17"/>
      <c r="J248" s="17"/>
      <c r="K248" s="17"/>
      <c r="L248" s="17"/>
      <c r="M248" s="17"/>
      <c r="N248" s="17"/>
      <c r="O248" s="25">
        <f>SUM(O4:O247)</f>
        <v>707</v>
      </c>
      <c r="P248" s="84">
        <f>SUM(P4:P247)</f>
        <v>182462000</v>
      </c>
      <c r="Q248" s="17"/>
    </row>
  </sheetData>
  <autoFilter ref="A3:P248"/>
  <sortState ref="B131:I138">
    <sortCondition ref="D131:D138"/>
  </sortState>
  <mergeCells count="1">
    <mergeCell ref="A1:P1"/>
  </mergeCells>
  <phoneticPr fontId="1" type="noConversion"/>
  <pageMargins left="0" right="0" top="0" bottom="0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"/>
  <sheetViews>
    <sheetView topLeftCell="E1" zoomScale="70" zoomScaleNormal="70" workbookViewId="0">
      <selection activeCell="M18" sqref="M18"/>
    </sheetView>
  </sheetViews>
  <sheetFormatPr defaultRowHeight="17.25"/>
  <cols>
    <col min="1" max="1" width="10.375" style="1" customWidth="1"/>
    <col min="2" max="2" width="11" style="9" customWidth="1"/>
    <col min="3" max="3" width="5.875" style="1" customWidth="1"/>
    <col min="4" max="4" width="9" style="1"/>
    <col min="5" max="5" width="5.625" style="1" customWidth="1"/>
    <col min="6" max="6" width="9" style="1"/>
    <col min="7" max="7" width="12.25" style="1" customWidth="1"/>
    <col min="8" max="8" width="11.125" style="1" customWidth="1"/>
    <col min="9" max="9" width="14.75" style="1" customWidth="1"/>
    <col min="10" max="10" width="7.75" style="1" customWidth="1"/>
    <col min="11" max="11" width="9" style="1"/>
    <col min="12" max="12" width="11.25" style="1" customWidth="1"/>
    <col min="13" max="16" width="9" style="1"/>
    <col min="17" max="17" width="12.5" style="1" customWidth="1"/>
    <col min="18" max="18" width="9.5" style="1" customWidth="1"/>
    <col min="19" max="19" width="14.75" style="1" customWidth="1"/>
    <col min="20" max="20" width="14.25" style="1" customWidth="1"/>
    <col min="21" max="21" width="12.625" style="1" customWidth="1"/>
    <col min="22" max="16384" width="9" style="1"/>
  </cols>
  <sheetData>
    <row r="1" spans="1:21" ht="27.75" customHeight="1">
      <c r="A1" s="324" t="s">
        <v>573</v>
      </c>
      <c r="B1" s="324"/>
      <c r="C1" s="324"/>
      <c r="D1" s="324"/>
      <c r="E1" s="324"/>
      <c r="F1" s="324"/>
      <c r="G1" s="324"/>
      <c r="H1" s="324"/>
      <c r="I1" s="324"/>
      <c r="J1" s="177"/>
      <c r="K1" s="323" t="s">
        <v>572</v>
      </c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1" ht="54.75" customHeight="1">
      <c r="A2" s="42" t="s">
        <v>380</v>
      </c>
      <c r="B2" s="22" t="s">
        <v>454</v>
      </c>
      <c r="C2" s="22" t="s">
        <v>450</v>
      </c>
      <c r="D2" s="32" t="s">
        <v>459</v>
      </c>
      <c r="E2" s="32" t="s">
        <v>451</v>
      </c>
      <c r="F2" s="40" t="s">
        <v>453</v>
      </c>
      <c r="G2" s="21" t="s">
        <v>456</v>
      </c>
      <c r="H2" s="23" t="s">
        <v>457</v>
      </c>
      <c r="I2" s="21" t="s">
        <v>458</v>
      </c>
      <c r="K2" s="42" t="s">
        <v>380</v>
      </c>
      <c r="L2" s="182" t="s">
        <v>454</v>
      </c>
      <c r="M2" s="182" t="s">
        <v>450</v>
      </c>
      <c r="N2" s="32" t="s">
        <v>459</v>
      </c>
      <c r="O2" s="32" t="s">
        <v>451</v>
      </c>
      <c r="P2" s="40" t="s">
        <v>453</v>
      </c>
      <c r="Q2" s="21" t="s">
        <v>456</v>
      </c>
      <c r="R2" s="23" t="s">
        <v>457</v>
      </c>
      <c r="S2" s="21" t="s">
        <v>458</v>
      </c>
      <c r="T2" s="183" t="s">
        <v>506</v>
      </c>
      <c r="U2" s="200" t="s">
        <v>571</v>
      </c>
    </row>
    <row r="3" spans="1:21">
      <c r="A3" s="41" t="s">
        <v>468</v>
      </c>
      <c r="B3" s="29">
        <v>40000</v>
      </c>
      <c r="C3" s="30">
        <v>2</v>
      </c>
      <c r="D3" s="33">
        <v>20000</v>
      </c>
      <c r="E3" s="33">
        <v>3</v>
      </c>
      <c r="F3" s="66">
        <v>20000</v>
      </c>
      <c r="G3" s="136">
        <f>B3*C3+D3*E3+F3</f>
        <v>160000</v>
      </c>
      <c r="H3" s="26">
        <v>12</v>
      </c>
      <c r="I3" s="136">
        <f>G3*H3</f>
        <v>1920000</v>
      </c>
      <c r="J3" s="17"/>
      <c r="K3" s="41" t="s">
        <v>468</v>
      </c>
      <c r="L3" s="52">
        <v>40000</v>
      </c>
      <c r="M3" s="31">
        <v>2</v>
      </c>
      <c r="N3" s="54">
        <v>20000</v>
      </c>
      <c r="O3" s="54">
        <v>3</v>
      </c>
      <c r="P3" s="66">
        <v>20000</v>
      </c>
      <c r="Q3" s="136">
        <f>L3*M3+N3*O3+P3</f>
        <v>160000</v>
      </c>
      <c r="R3" s="26">
        <v>2</v>
      </c>
      <c r="S3" s="136">
        <f>Q3*R3</f>
        <v>320000</v>
      </c>
      <c r="T3" s="181"/>
      <c r="U3" s="131">
        <f>S3+T3</f>
        <v>320000</v>
      </c>
    </row>
    <row r="4" spans="1:21">
      <c r="A4" s="178" t="s">
        <v>497</v>
      </c>
      <c r="B4" s="29">
        <v>40000</v>
      </c>
      <c r="C4" s="31">
        <v>4</v>
      </c>
      <c r="D4" s="33">
        <v>20000</v>
      </c>
      <c r="E4" s="34">
        <v>5</v>
      </c>
      <c r="F4" s="66">
        <v>20000</v>
      </c>
      <c r="G4" s="136">
        <f t="shared" ref="G4:G44" si="0">B4*C4+D4*E4+F4</f>
        <v>280000</v>
      </c>
      <c r="H4" s="26">
        <v>6</v>
      </c>
      <c r="I4" s="136">
        <f t="shared" ref="I4:I44" si="1">G4*H4</f>
        <v>1680000</v>
      </c>
      <c r="J4" s="17"/>
      <c r="K4" s="42" t="s">
        <v>469</v>
      </c>
      <c r="L4" s="52">
        <v>40000</v>
      </c>
      <c r="M4" s="31">
        <v>4</v>
      </c>
      <c r="N4" s="54">
        <v>20000</v>
      </c>
      <c r="O4" s="54">
        <v>5</v>
      </c>
      <c r="P4" s="66">
        <v>20000</v>
      </c>
      <c r="Q4" s="136">
        <f t="shared" ref="Q4:Q44" si="2">L4*M4+N4*O4+P4</f>
        <v>280000</v>
      </c>
      <c r="R4" s="26">
        <v>2</v>
      </c>
      <c r="S4" s="136">
        <f t="shared" ref="S4:S44" si="3">Q4*R4</f>
        <v>560000</v>
      </c>
      <c r="T4" s="181"/>
      <c r="U4" s="131">
        <f t="shared" ref="U4:U44" si="4">S4+T4</f>
        <v>560000</v>
      </c>
    </row>
    <row r="5" spans="1:21">
      <c r="A5" s="179" t="s">
        <v>498</v>
      </c>
      <c r="B5" s="29">
        <v>40000</v>
      </c>
      <c r="C5" s="31">
        <v>2</v>
      </c>
      <c r="D5" s="33">
        <v>20000</v>
      </c>
      <c r="E5" s="34">
        <v>3</v>
      </c>
      <c r="F5" s="66">
        <v>20000</v>
      </c>
      <c r="G5" s="136">
        <f t="shared" si="0"/>
        <v>160000</v>
      </c>
      <c r="H5" s="26">
        <v>2</v>
      </c>
      <c r="I5" s="136">
        <f t="shared" si="1"/>
        <v>320000</v>
      </c>
      <c r="J5" s="17"/>
      <c r="K5" s="42" t="s">
        <v>469</v>
      </c>
      <c r="L5" s="52">
        <v>0</v>
      </c>
      <c r="M5" s="31">
        <v>0</v>
      </c>
      <c r="N5" s="54">
        <v>0</v>
      </c>
      <c r="O5" s="54">
        <v>0</v>
      </c>
      <c r="P5" s="66">
        <v>0</v>
      </c>
      <c r="Q5" s="136">
        <f>L5*M5+N5*O5+P5</f>
        <v>0</v>
      </c>
      <c r="R5" s="26">
        <v>0</v>
      </c>
      <c r="S5" s="136">
        <f>Q5*R5</f>
        <v>0</v>
      </c>
      <c r="T5" s="181"/>
      <c r="U5" s="131">
        <f t="shared" si="4"/>
        <v>0</v>
      </c>
    </row>
    <row r="6" spans="1:21">
      <c r="A6" s="42" t="s">
        <v>470</v>
      </c>
      <c r="B6" s="29">
        <v>40000</v>
      </c>
      <c r="C6" s="31">
        <v>5</v>
      </c>
      <c r="D6" s="33">
        <v>20000</v>
      </c>
      <c r="E6" s="34">
        <v>6</v>
      </c>
      <c r="F6" s="66">
        <v>20000</v>
      </c>
      <c r="G6" s="136">
        <f t="shared" si="0"/>
        <v>340000</v>
      </c>
      <c r="H6" s="26">
        <v>4</v>
      </c>
      <c r="I6" s="136">
        <f t="shared" si="1"/>
        <v>1360000</v>
      </c>
      <c r="J6" s="17"/>
      <c r="K6" s="42" t="s">
        <v>470</v>
      </c>
      <c r="L6" s="52">
        <v>40000</v>
      </c>
      <c r="M6" s="31">
        <v>5</v>
      </c>
      <c r="N6" s="54">
        <v>20000</v>
      </c>
      <c r="O6" s="54">
        <v>6</v>
      </c>
      <c r="P6" s="66">
        <v>20000</v>
      </c>
      <c r="Q6" s="136">
        <f t="shared" si="2"/>
        <v>340000</v>
      </c>
      <c r="R6" s="26">
        <v>2</v>
      </c>
      <c r="S6" s="136">
        <f t="shared" si="3"/>
        <v>680000</v>
      </c>
      <c r="T6" s="181"/>
      <c r="U6" s="131">
        <f t="shared" si="4"/>
        <v>680000</v>
      </c>
    </row>
    <row r="7" spans="1:21">
      <c r="A7" s="42" t="s">
        <v>182</v>
      </c>
      <c r="B7" s="29">
        <v>40000</v>
      </c>
      <c r="C7" s="31">
        <v>5</v>
      </c>
      <c r="D7" s="33">
        <v>20000</v>
      </c>
      <c r="E7" s="34">
        <v>6</v>
      </c>
      <c r="F7" s="66">
        <v>20000</v>
      </c>
      <c r="G7" s="136">
        <f t="shared" si="0"/>
        <v>340000</v>
      </c>
      <c r="H7" s="26">
        <v>3</v>
      </c>
      <c r="I7" s="136">
        <f t="shared" si="1"/>
        <v>1020000</v>
      </c>
      <c r="J7" s="17"/>
      <c r="K7" s="42" t="s">
        <v>182</v>
      </c>
      <c r="L7" s="52">
        <v>40000</v>
      </c>
      <c r="M7" s="31">
        <v>5</v>
      </c>
      <c r="N7" s="54">
        <v>20000</v>
      </c>
      <c r="O7" s="54">
        <v>6</v>
      </c>
      <c r="P7" s="66">
        <v>20000</v>
      </c>
      <c r="Q7" s="136">
        <f t="shared" si="2"/>
        <v>340000</v>
      </c>
      <c r="R7" s="26">
        <v>2</v>
      </c>
      <c r="S7" s="136">
        <f t="shared" si="3"/>
        <v>680000</v>
      </c>
      <c r="T7" s="181"/>
      <c r="U7" s="131">
        <f t="shared" si="4"/>
        <v>680000</v>
      </c>
    </row>
    <row r="8" spans="1:21">
      <c r="A8" s="42" t="s">
        <v>471</v>
      </c>
      <c r="B8" s="29">
        <v>40000</v>
      </c>
      <c r="C8" s="31">
        <v>3</v>
      </c>
      <c r="D8" s="33">
        <v>20000</v>
      </c>
      <c r="E8" s="34">
        <v>4</v>
      </c>
      <c r="F8" s="66">
        <v>20000</v>
      </c>
      <c r="G8" s="136">
        <f t="shared" si="0"/>
        <v>220000</v>
      </c>
      <c r="H8" s="26">
        <v>1</v>
      </c>
      <c r="I8" s="136">
        <f t="shared" si="1"/>
        <v>220000</v>
      </c>
      <c r="J8" s="17"/>
      <c r="K8" s="42" t="s">
        <v>471</v>
      </c>
      <c r="L8" s="52">
        <v>0</v>
      </c>
      <c r="M8" s="31">
        <v>0</v>
      </c>
      <c r="N8" s="54">
        <v>0</v>
      </c>
      <c r="O8" s="54">
        <v>0</v>
      </c>
      <c r="P8" s="66">
        <v>0</v>
      </c>
      <c r="Q8" s="136">
        <v>0</v>
      </c>
      <c r="R8" s="26">
        <v>0</v>
      </c>
      <c r="S8" s="136">
        <f t="shared" si="3"/>
        <v>0</v>
      </c>
      <c r="T8" s="181"/>
      <c r="U8" s="131">
        <f t="shared" si="4"/>
        <v>0</v>
      </c>
    </row>
    <row r="9" spans="1:21">
      <c r="A9" s="42" t="s">
        <v>472</v>
      </c>
      <c r="B9" s="29">
        <v>40000</v>
      </c>
      <c r="C9" s="31">
        <v>4</v>
      </c>
      <c r="D9" s="33">
        <v>20000</v>
      </c>
      <c r="E9" s="34">
        <v>5</v>
      </c>
      <c r="F9" s="66">
        <v>20000</v>
      </c>
      <c r="G9" s="136">
        <f t="shared" si="0"/>
        <v>280000</v>
      </c>
      <c r="H9" s="26">
        <v>8</v>
      </c>
      <c r="I9" s="136">
        <f t="shared" si="1"/>
        <v>2240000</v>
      </c>
      <c r="J9" s="17"/>
      <c r="K9" s="42" t="s">
        <v>472</v>
      </c>
      <c r="L9" s="52">
        <v>40000</v>
      </c>
      <c r="M9" s="31">
        <v>4</v>
      </c>
      <c r="N9" s="54">
        <v>20000</v>
      </c>
      <c r="O9" s="54">
        <v>5</v>
      </c>
      <c r="P9" s="66">
        <v>20000</v>
      </c>
      <c r="Q9" s="136">
        <f t="shared" si="2"/>
        <v>280000</v>
      </c>
      <c r="R9" s="26">
        <v>2</v>
      </c>
      <c r="S9" s="136">
        <f t="shared" si="3"/>
        <v>560000</v>
      </c>
      <c r="T9" s="181"/>
      <c r="U9" s="131">
        <f t="shared" si="4"/>
        <v>560000</v>
      </c>
    </row>
    <row r="10" spans="1:21">
      <c r="A10" s="42" t="s">
        <v>473</v>
      </c>
      <c r="B10" s="29">
        <v>40000</v>
      </c>
      <c r="C10" s="31">
        <v>4</v>
      </c>
      <c r="D10" s="33">
        <v>20000</v>
      </c>
      <c r="E10" s="34">
        <v>5</v>
      </c>
      <c r="F10" s="66">
        <v>20000</v>
      </c>
      <c r="G10" s="136">
        <f t="shared" si="0"/>
        <v>280000</v>
      </c>
      <c r="H10" s="26">
        <v>4</v>
      </c>
      <c r="I10" s="136">
        <f t="shared" si="1"/>
        <v>1120000</v>
      </c>
      <c r="J10" s="17"/>
      <c r="K10" s="42" t="s">
        <v>473</v>
      </c>
      <c r="L10" s="52">
        <v>40000</v>
      </c>
      <c r="M10" s="31">
        <v>4</v>
      </c>
      <c r="N10" s="54">
        <v>20000</v>
      </c>
      <c r="O10" s="54">
        <v>5</v>
      </c>
      <c r="P10" s="66">
        <v>20000</v>
      </c>
      <c r="Q10" s="136">
        <f t="shared" si="2"/>
        <v>280000</v>
      </c>
      <c r="R10" s="26">
        <v>2</v>
      </c>
      <c r="S10" s="136">
        <f t="shared" si="3"/>
        <v>560000</v>
      </c>
      <c r="T10" s="181"/>
      <c r="U10" s="131">
        <f t="shared" si="4"/>
        <v>560000</v>
      </c>
    </row>
    <row r="11" spans="1:21">
      <c r="A11" s="42" t="s">
        <v>474</v>
      </c>
      <c r="B11" s="29">
        <v>40000</v>
      </c>
      <c r="C11" s="31">
        <v>5</v>
      </c>
      <c r="D11" s="33">
        <v>20000</v>
      </c>
      <c r="E11" s="34">
        <v>6</v>
      </c>
      <c r="F11" s="66">
        <v>20000</v>
      </c>
      <c r="G11" s="136">
        <f>B11*C11+D11*E11+F11</f>
        <v>340000</v>
      </c>
      <c r="H11" s="26">
        <v>8</v>
      </c>
      <c r="I11" s="136">
        <f t="shared" si="1"/>
        <v>2720000</v>
      </c>
      <c r="J11" s="17"/>
      <c r="K11" s="42" t="s">
        <v>474</v>
      </c>
      <c r="L11" s="52">
        <v>40000</v>
      </c>
      <c r="M11" s="31">
        <v>5</v>
      </c>
      <c r="N11" s="54">
        <v>20000</v>
      </c>
      <c r="O11" s="54">
        <v>6</v>
      </c>
      <c r="P11" s="66">
        <v>20000</v>
      </c>
      <c r="Q11" s="136">
        <f t="shared" si="2"/>
        <v>340000</v>
      </c>
      <c r="R11" s="26">
        <v>2</v>
      </c>
      <c r="S11" s="136">
        <f t="shared" si="3"/>
        <v>680000</v>
      </c>
      <c r="T11" s="181"/>
      <c r="U11" s="131">
        <f t="shared" si="4"/>
        <v>680000</v>
      </c>
    </row>
    <row r="12" spans="1:21">
      <c r="A12" s="178" t="s">
        <v>499</v>
      </c>
      <c r="B12" s="29">
        <v>40000</v>
      </c>
      <c r="C12" s="31">
        <v>5</v>
      </c>
      <c r="D12" s="33">
        <v>20000</v>
      </c>
      <c r="E12" s="34">
        <v>6</v>
      </c>
      <c r="F12" s="66">
        <v>20000</v>
      </c>
      <c r="G12" s="136">
        <f t="shared" si="0"/>
        <v>340000</v>
      </c>
      <c r="H12" s="26">
        <v>4</v>
      </c>
      <c r="I12" s="136">
        <f t="shared" si="1"/>
        <v>1360000</v>
      </c>
      <c r="J12" s="17"/>
      <c r="K12" s="320" t="s">
        <v>475</v>
      </c>
      <c r="L12" s="52">
        <v>40000</v>
      </c>
      <c r="M12" s="31">
        <v>5</v>
      </c>
      <c r="N12" s="54">
        <v>20000</v>
      </c>
      <c r="O12" s="54">
        <v>6</v>
      </c>
      <c r="P12" s="66">
        <v>20000</v>
      </c>
      <c r="Q12" s="136">
        <f t="shared" si="2"/>
        <v>340000</v>
      </c>
      <c r="R12" s="26">
        <v>2</v>
      </c>
      <c r="S12" s="136">
        <f t="shared" si="3"/>
        <v>680000</v>
      </c>
      <c r="T12" s="181"/>
      <c r="U12" s="131">
        <f t="shared" si="4"/>
        <v>680000</v>
      </c>
    </row>
    <row r="13" spans="1:21">
      <c r="A13" s="179" t="s">
        <v>500</v>
      </c>
      <c r="B13" s="29">
        <v>40000</v>
      </c>
      <c r="C13" s="31">
        <v>4</v>
      </c>
      <c r="D13" s="33">
        <v>20000</v>
      </c>
      <c r="E13" s="34">
        <v>5</v>
      </c>
      <c r="F13" s="66">
        <v>20000</v>
      </c>
      <c r="G13" s="136">
        <f t="shared" si="0"/>
        <v>280000</v>
      </c>
      <c r="H13" s="26">
        <v>4</v>
      </c>
      <c r="I13" s="136">
        <f t="shared" si="1"/>
        <v>1120000</v>
      </c>
      <c r="J13" s="17"/>
      <c r="K13" s="322"/>
      <c r="L13" s="52">
        <v>40000</v>
      </c>
      <c r="M13" s="31">
        <v>4</v>
      </c>
      <c r="N13" s="54">
        <v>20000</v>
      </c>
      <c r="O13" s="54">
        <v>5</v>
      </c>
      <c r="P13" s="66">
        <v>20000</v>
      </c>
      <c r="Q13" s="136">
        <f t="shared" si="2"/>
        <v>280000</v>
      </c>
      <c r="R13" s="26">
        <v>0</v>
      </c>
      <c r="S13" s="136">
        <f t="shared" si="3"/>
        <v>0</v>
      </c>
      <c r="T13" s="181"/>
      <c r="U13" s="131">
        <f t="shared" si="4"/>
        <v>0</v>
      </c>
    </row>
    <row r="14" spans="1:21">
      <c r="A14" s="42" t="s">
        <v>476</v>
      </c>
      <c r="B14" s="29">
        <v>40000</v>
      </c>
      <c r="C14" s="31">
        <v>4</v>
      </c>
      <c r="D14" s="33">
        <v>20000</v>
      </c>
      <c r="E14" s="34">
        <v>5</v>
      </c>
      <c r="F14" s="66">
        <v>20000</v>
      </c>
      <c r="G14" s="136">
        <f t="shared" si="0"/>
        <v>280000</v>
      </c>
      <c r="H14" s="26">
        <v>4</v>
      </c>
      <c r="I14" s="136">
        <f t="shared" si="1"/>
        <v>1120000</v>
      </c>
      <c r="J14" s="17"/>
      <c r="K14" s="42" t="s">
        <v>476</v>
      </c>
      <c r="L14" s="52">
        <v>40000</v>
      </c>
      <c r="M14" s="31">
        <v>4</v>
      </c>
      <c r="N14" s="54">
        <v>20000</v>
      </c>
      <c r="O14" s="54">
        <v>5</v>
      </c>
      <c r="P14" s="66">
        <v>20000</v>
      </c>
      <c r="Q14" s="136">
        <f t="shared" si="2"/>
        <v>280000</v>
      </c>
      <c r="R14" s="26">
        <v>2</v>
      </c>
      <c r="S14" s="136">
        <f t="shared" si="3"/>
        <v>560000</v>
      </c>
      <c r="T14" s="181"/>
      <c r="U14" s="131">
        <f t="shared" si="4"/>
        <v>560000</v>
      </c>
    </row>
    <row r="15" spans="1:21">
      <c r="A15" s="320" t="s">
        <v>477</v>
      </c>
      <c r="B15" s="29">
        <v>40000</v>
      </c>
      <c r="C15" s="31">
        <v>5</v>
      </c>
      <c r="D15" s="33">
        <v>20000</v>
      </c>
      <c r="E15" s="34">
        <v>6</v>
      </c>
      <c r="F15" s="66">
        <v>20000</v>
      </c>
      <c r="G15" s="136">
        <f t="shared" si="0"/>
        <v>340000</v>
      </c>
      <c r="H15" s="26">
        <v>4</v>
      </c>
      <c r="I15" s="136">
        <f t="shared" si="1"/>
        <v>1360000</v>
      </c>
      <c r="J15" s="17"/>
      <c r="K15" s="320" t="s">
        <v>477</v>
      </c>
      <c r="L15" s="52">
        <v>0</v>
      </c>
      <c r="M15" s="31">
        <v>0</v>
      </c>
      <c r="N15" s="54">
        <v>0</v>
      </c>
      <c r="O15" s="54">
        <v>0</v>
      </c>
      <c r="P15" s="66">
        <v>0</v>
      </c>
      <c r="Q15" s="136">
        <f t="shared" si="2"/>
        <v>0</v>
      </c>
      <c r="R15" s="26">
        <v>0</v>
      </c>
      <c r="S15" s="136">
        <f t="shared" si="3"/>
        <v>0</v>
      </c>
      <c r="T15" s="181"/>
      <c r="U15" s="131">
        <f t="shared" si="4"/>
        <v>0</v>
      </c>
    </row>
    <row r="16" spans="1:21">
      <c r="A16" s="322"/>
      <c r="B16" s="29">
        <v>40000</v>
      </c>
      <c r="C16" s="31">
        <v>5</v>
      </c>
      <c r="D16" s="33">
        <v>20000</v>
      </c>
      <c r="E16" s="34">
        <v>6</v>
      </c>
      <c r="F16" s="66">
        <v>20000</v>
      </c>
      <c r="G16" s="136">
        <f t="shared" si="0"/>
        <v>340000</v>
      </c>
      <c r="H16" s="26">
        <v>4</v>
      </c>
      <c r="I16" s="136">
        <f t="shared" si="1"/>
        <v>1360000</v>
      </c>
      <c r="J16" s="17"/>
      <c r="K16" s="322"/>
      <c r="L16" s="52">
        <v>40000</v>
      </c>
      <c r="M16" s="31">
        <v>5</v>
      </c>
      <c r="N16" s="54">
        <v>20000</v>
      </c>
      <c r="O16" s="54">
        <v>6</v>
      </c>
      <c r="P16" s="66">
        <v>20000</v>
      </c>
      <c r="Q16" s="136">
        <f t="shared" si="2"/>
        <v>340000</v>
      </c>
      <c r="R16" s="26">
        <v>2</v>
      </c>
      <c r="S16" s="136">
        <f t="shared" si="3"/>
        <v>680000</v>
      </c>
      <c r="T16" s="181"/>
      <c r="U16" s="131">
        <f t="shared" si="4"/>
        <v>680000</v>
      </c>
    </row>
    <row r="17" spans="1:21">
      <c r="A17" s="42" t="s">
        <v>478</v>
      </c>
      <c r="B17" s="29">
        <v>40000</v>
      </c>
      <c r="C17" s="31">
        <v>4</v>
      </c>
      <c r="D17" s="33">
        <v>20000</v>
      </c>
      <c r="E17" s="34">
        <v>5</v>
      </c>
      <c r="F17" s="66">
        <v>20000</v>
      </c>
      <c r="G17" s="136">
        <f t="shared" si="0"/>
        <v>280000</v>
      </c>
      <c r="H17" s="26">
        <v>2</v>
      </c>
      <c r="I17" s="136">
        <f t="shared" si="1"/>
        <v>560000</v>
      </c>
      <c r="J17" s="17"/>
      <c r="K17" s="42" t="s">
        <v>478</v>
      </c>
      <c r="L17" s="52">
        <v>40000</v>
      </c>
      <c r="M17" s="31">
        <v>4</v>
      </c>
      <c r="N17" s="54">
        <v>20000</v>
      </c>
      <c r="O17" s="54">
        <v>5</v>
      </c>
      <c r="P17" s="66">
        <v>20000</v>
      </c>
      <c r="Q17" s="136">
        <f t="shared" si="2"/>
        <v>280000</v>
      </c>
      <c r="R17" s="26">
        <v>2</v>
      </c>
      <c r="S17" s="136">
        <f t="shared" si="3"/>
        <v>560000</v>
      </c>
      <c r="T17" s="181"/>
      <c r="U17" s="131">
        <f t="shared" si="4"/>
        <v>560000</v>
      </c>
    </row>
    <row r="18" spans="1:21">
      <c r="A18" s="42" t="s">
        <v>479</v>
      </c>
      <c r="B18" s="29">
        <v>40000</v>
      </c>
      <c r="C18" s="31">
        <v>2</v>
      </c>
      <c r="D18" s="33">
        <v>20000</v>
      </c>
      <c r="E18" s="34">
        <v>3</v>
      </c>
      <c r="F18" s="66">
        <v>20000</v>
      </c>
      <c r="G18" s="136">
        <f t="shared" si="0"/>
        <v>160000</v>
      </c>
      <c r="H18" s="26">
        <v>3</v>
      </c>
      <c r="I18" s="136">
        <f t="shared" si="1"/>
        <v>480000</v>
      </c>
      <c r="J18" s="17"/>
      <c r="K18" s="42" t="s">
        <v>479</v>
      </c>
      <c r="L18" s="52">
        <v>40000</v>
      </c>
      <c r="M18" s="31">
        <v>2</v>
      </c>
      <c r="N18" s="54">
        <v>20000</v>
      </c>
      <c r="O18" s="54">
        <v>3</v>
      </c>
      <c r="P18" s="66">
        <v>20000</v>
      </c>
      <c r="Q18" s="136">
        <f t="shared" si="2"/>
        <v>160000</v>
      </c>
      <c r="R18" s="26">
        <v>2</v>
      </c>
      <c r="S18" s="136">
        <f t="shared" si="3"/>
        <v>320000</v>
      </c>
      <c r="T18" s="181"/>
      <c r="U18" s="131">
        <f t="shared" si="4"/>
        <v>320000</v>
      </c>
    </row>
    <row r="19" spans="1:21">
      <c r="A19" s="42" t="s">
        <v>480</v>
      </c>
      <c r="B19" s="29">
        <v>40000</v>
      </c>
      <c r="C19" s="31">
        <v>4</v>
      </c>
      <c r="D19" s="33">
        <v>20000</v>
      </c>
      <c r="E19" s="34">
        <v>5</v>
      </c>
      <c r="F19" s="66">
        <v>20000</v>
      </c>
      <c r="G19" s="136">
        <f t="shared" si="0"/>
        <v>280000</v>
      </c>
      <c r="H19" s="26">
        <v>2</v>
      </c>
      <c r="I19" s="136">
        <f t="shared" si="1"/>
        <v>560000</v>
      </c>
      <c r="J19" s="17"/>
      <c r="K19" s="42" t="s">
        <v>480</v>
      </c>
      <c r="L19" s="52">
        <v>40000</v>
      </c>
      <c r="M19" s="31">
        <v>4</v>
      </c>
      <c r="N19" s="54">
        <v>20000</v>
      </c>
      <c r="O19" s="54">
        <v>5</v>
      </c>
      <c r="P19" s="66">
        <v>20000</v>
      </c>
      <c r="Q19" s="136">
        <f t="shared" si="2"/>
        <v>280000</v>
      </c>
      <c r="R19" s="26">
        <v>2</v>
      </c>
      <c r="S19" s="136">
        <f t="shared" si="3"/>
        <v>560000</v>
      </c>
      <c r="T19" s="181"/>
      <c r="U19" s="131">
        <f t="shared" si="4"/>
        <v>560000</v>
      </c>
    </row>
    <row r="20" spans="1:21">
      <c r="A20" s="320" t="s">
        <v>335</v>
      </c>
      <c r="B20" s="29">
        <v>40000</v>
      </c>
      <c r="C20" s="31">
        <v>2</v>
      </c>
      <c r="D20" s="33">
        <v>20000</v>
      </c>
      <c r="E20" s="34">
        <v>3</v>
      </c>
      <c r="F20" s="66">
        <v>20000</v>
      </c>
      <c r="G20" s="136">
        <f t="shared" si="0"/>
        <v>160000</v>
      </c>
      <c r="H20" s="26">
        <v>2</v>
      </c>
      <c r="I20" s="136">
        <f t="shared" si="1"/>
        <v>320000</v>
      </c>
      <c r="J20" s="17"/>
      <c r="K20" s="320" t="s">
        <v>335</v>
      </c>
      <c r="L20" s="52">
        <v>40000</v>
      </c>
      <c r="M20" s="31">
        <v>2</v>
      </c>
      <c r="N20" s="54">
        <v>20000</v>
      </c>
      <c r="O20" s="54">
        <v>3</v>
      </c>
      <c r="P20" s="66">
        <v>20000</v>
      </c>
      <c r="Q20" s="136">
        <f t="shared" si="2"/>
        <v>160000</v>
      </c>
      <c r="R20" s="26">
        <v>2</v>
      </c>
      <c r="S20" s="136">
        <f t="shared" si="3"/>
        <v>320000</v>
      </c>
      <c r="T20" s="181">
        <v>240000</v>
      </c>
      <c r="U20" s="131">
        <f t="shared" si="4"/>
        <v>560000</v>
      </c>
    </row>
    <row r="21" spans="1:21">
      <c r="A21" s="322"/>
      <c r="B21" s="29">
        <v>40000</v>
      </c>
      <c r="C21" s="31">
        <v>2</v>
      </c>
      <c r="D21" s="33">
        <v>20000</v>
      </c>
      <c r="E21" s="34">
        <v>3</v>
      </c>
      <c r="F21" s="66">
        <v>20000</v>
      </c>
      <c r="G21" s="136">
        <f t="shared" si="0"/>
        <v>160000</v>
      </c>
      <c r="H21" s="26">
        <v>2</v>
      </c>
      <c r="I21" s="136">
        <f t="shared" si="1"/>
        <v>320000</v>
      </c>
      <c r="J21" s="17"/>
      <c r="K21" s="322"/>
      <c r="L21" s="52">
        <v>0</v>
      </c>
      <c r="M21" s="31">
        <v>0</v>
      </c>
      <c r="N21" s="54">
        <v>0</v>
      </c>
      <c r="O21" s="54">
        <v>0</v>
      </c>
      <c r="P21" s="66">
        <v>0</v>
      </c>
      <c r="Q21" s="136">
        <f t="shared" si="2"/>
        <v>0</v>
      </c>
      <c r="R21" s="26"/>
      <c r="S21" s="136"/>
      <c r="T21" s="181"/>
      <c r="U21" s="131">
        <f t="shared" si="4"/>
        <v>0</v>
      </c>
    </row>
    <row r="22" spans="1:21">
      <c r="A22" s="42" t="s">
        <v>481</v>
      </c>
      <c r="B22" s="29">
        <v>40000</v>
      </c>
      <c r="C22" s="31">
        <v>3</v>
      </c>
      <c r="D22" s="33">
        <v>20000</v>
      </c>
      <c r="E22" s="34">
        <v>4</v>
      </c>
      <c r="F22" s="66">
        <v>20000</v>
      </c>
      <c r="G22" s="136">
        <f t="shared" si="0"/>
        <v>220000</v>
      </c>
      <c r="H22" s="26">
        <v>3</v>
      </c>
      <c r="I22" s="136">
        <f t="shared" si="1"/>
        <v>660000</v>
      </c>
      <c r="J22" s="17"/>
      <c r="K22" s="42" t="s">
        <v>481</v>
      </c>
      <c r="L22" s="52">
        <v>40000</v>
      </c>
      <c r="M22" s="31">
        <v>3</v>
      </c>
      <c r="N22" s="54">
        <v>20000</v>
      </c>
      <c r="O22" s="54">
        <v>4</v>
      </c>
      <c r="P22" s="66">
        <v>20000</v>
      </c>
      <c r="Q22" s="136">
        <f t="shared" si="2"/>
        <v>220000</v>
      </c>
      <c r="R22" s="26">
        <v>2</v>
      </c>
      <c r="S22" s="136">
        <f t="shared" si="3"/>
        <v>440000</v>
      </c>
      <c r="T22" s="181"/>
      <c r="U22" s="131">
        <f t="shared" si="4"/>
        <v>440000</v>
      </c>
    </row>
    <row r="23" spans="1:21">
      <c r="A23" s="42" t="s">
        <v>482</v>
      </c>
      <c r="B23" s="29">
        <v>40000</v>
      </c>
      <c r="C23" s="31">
        <v>2</v>
      </c>
      <c r="D23" s="33">
        <v>20000</v>
      </c>
      <c r="E23" s="34">
        <v>3</v>
      </c>
      <c r="F23" s="66">
        <v>20000</v>
      </c>
      <c r="G23" s="136">
        <f t="shared" si="0"/>
        <v>160000</v>
      </c>
      <c r="H23" s="26">
        <v>3</v>
      </c>
      <c r="I23" s="136">
        <f t="shared" si="1"/>
        <v>480000</v>
      </c>
      <c r="J23" s="17"/>
      <c r="K23" s="42" t="s">
        <v>482</v>
      </c>
      <c r="L23" s="52">
        <v>40000</v>
      </c>
      <c r="M23" s="31">
        <v>2</v>
      </c>
      <c r="N23" s="54">
        <v>20000</v>
      </c>
      <c r="O23" s="54">
        <v>3</v>
      </c>
      <c r="P23" s="66">
        <v>20000</v>
      </c>
      <c r="Q23" s="136">
        <f t="shared" si="2"/>
        <v>160000</v>
      </c>
      <c r="R23" s="26">
        <v>2</v>
      </c>
      <c r="S23" s="136">
        <f t="shared" si="3"/>
        <v>320000</v>
      </c>
      <c r="T23" s="181">
        <v>120000</v>
      </c>
      <c r="U23" s="131">
        <f t="shared" si="4"/>
        <v>440000</v>
      </c>
    </row>
    <row r="24" spans="1:21">
      <c r="A24" s="320" t="s">
        <v>483</v>
      </c>
      <c r="B24" s="29">
        <v>40000</v>
      </c>
      <c r="C24" s="31">
        <v>1</v>
      </c>
      <c r="D24" s="33">
        <v>20000</v>
      </c>
      <c r="E24" s="34">
        <v>2</v>
      </c>
      <c r="F24" s="66">
        <v>20000</v>
      </c>
      <c r="G24" s="136">
        <f t="shared" si="0"/>
        <v>100000</v>
      </c>
      <c r="H24" s="26">
        <v>2</v>
      </c>
      <c r="I24" s="136">
        <f t="shared" si="1"/>
        <v>200000</v>
      </c>
      <c r="J24" s="17"/>
      <c r="K24" s="320" t="s">
        <v>483</v>
      </c>
      <c r="L24" s="52">
        <v>40000</v>
      </c>
      <c r="M24" s="31">
        <v>1</v>
      </c>
      <c r="N24" s="54">
        <v>20000</v>
      </c>
      <c r="O24" s="54">
        <v>2</v>
      </c>
      <c r="P24" s="66">
        <v>20000</v>
      </c>
      <c r="Q24" s="136">
        <f t="shared" si="2"/>
        <v>100000</v>
      </c>
      <c r="R24" s="26">
        <v>1</v>
      </c>
      <c r="S24" s="136">
        <f t="shared" si="3"/>
        <v>100000</v>
      </c>
      <c r="T24" s="181">
        <v>60000</v>
      </c>
      <c r="U24" s="131">
        <f t="shared" si="4"/>
        <v>160000</v>
      </c>
    </row>
    <row r="25" spans="1:21">
      <c r="A25" s="322"/>
      <c r="B25" s="29">
        <v>40000</v>
      </c>
      <c r="C25" s="31">
        <v>1</v>
      </c>
      <c r="D25" s="33">
        <v>20000</v>
      </c>
      <c r="E25" s="34">
        <v>2</v>
      </c>
      <c r="F25" s="66">
        <v>20000</v>
      </c>
      <c r="G25" s="136">
        <f t="shared" si="0"/>
        <v>100000</v>
      </c>
      <c r="H25" s="26">
        <v>3</v>
      </c>
      <c r="I25" s="136">
        <f t="shared" si="1"/>
        <v>300000</v>
      </c>
      <c r="J25" s="17"/>
      <c r="K25" s="322"/>
      <c r="L25" s="52">
        <v>40000</v>
      </c>
      <c r="M25" s="31">
        <v>1</v>
      </c>
      <c r="N25" s="54">
        <v>20000</v>
      </c>
      <c r="O25" s="54">
        <v>2</v>
      </c>
      <c r="P25" s="66">
        <v>20000</v>
      </c>
      <c r="Q25" s="136">
        <f t="shared" si="2"/>
        <v>100000</v>
      </c>
      <c r="R25" s="26">
        <v>1</v>
      </c>
      <c r="S25" s="136">
        <f t="shared" si="3"/>
        <v>100000</v>
      </c>
      <c r="T25" s="181">
        <v>60000</v>
      </c>
      <c r="U25" s="131">
        <f t="shared" si="4"/>
        <v>160000</v>
      </c>
    </row>
    <row r="26" spans="1:21">
      <c r="A26" s="42" t="s">
        <v>484</v>
      </c>
      <c r="B26" s="29">
        <v>40000</v>
      </c>
      <c r="C26" s="31">
        <v>2</v>
      </c>
      <c r="D26" s="33">
        <v>20000</v>
      </c>
      <c r="E26" s="34">
        <v>3</v>
      </c>
      <c r="F26" s="66">
        <v>20000</v>
      </c>
      <c r="G26" s="136">
        <f t="shared" si="0"/>
        <v>160000</v>
      </c>
      <c r="H26" s="26">
        <v>2</v>
      </c>
      <c r="I26" s="136">
        <f t="shared" si="1"/>
        <v>320000</v>
      </c>
      <c r="J26" s="17"/>
      <c r="K26" s="42" t="s">
        <v>484</v>
      </c>
      <c r="L26" s="52">
        <v>40000</v>
      </c>
      <c r="M26" s="31">
        <v>2</v>
      </c>
      <c r="N26" s="54">
        <v>20000</v>
      </c>
      <c r="O26" s="54">
        <v>3</v>
      </c>
      <c r="P26" s="66">
        <v>20000</v>
      </c>
      <c r="Q26" s="136">
        <f t="shared" si="2"/>
        <v>160000</v>
      </c>
      <c r="R26" s="26">
        <v>2</v>
      </c>
      <c r="S26" s="136">
        <f t="shared" si="3"/>
        <v>320000</v>
      </c>
      <c r="T26" s="181"/>
      <c r="U26" s="131">
        <f t="shared" si="4"/>
        <v>320000</v>
      </c>
    </row>
    <row r="27" spans="1:21">
      <c r="A27" s="178" t="s">
        <v>501</v>
      </c>
      <c r="B27" s="29">
        <v>40000</v>
      </c>
      <c r="C27" s="31">
        <v>2</v>
      </c>
      <c r="D27" s="33">
        <v>20000</v>
      </c>
      <c r="E27" s="34">
        <v>3</v>
      </c>
      <c r="F27" s="66">
        <v>20000</v>
      </c>
      <c r="G27" s="136">
        <f t="shared" si="0"/>
        <v>160000</v>
      </c>
      <c r="H27" s="26">
        <v>3</v>
      </c>
      <c r="I27" s="136">
        <f t="shared" si="1"/>
        <v>480000</v>
      </c>
      <c r="J27" s="17"/>
      <c r="K27" s="320" t="s">
        <v>348</v>
      </c>
      <c r="L27" s="52"/>
      <c r="M27" s="31"/>
      <c r="N27" s="54"/>
      <c r="O27" s="54"/>
      <c r="P27" s="66"/>
      <c r="Q27" s="136"/>
      <c r="R27" s="26">
        <v>0</v>
      </c>
      <c r="S27" s="136">
        <f t="shared" si="3"/>
        <v>0</v>
      </c>
      <c r="T27" s="181"/>
      <c r="U27" s="131">
        <f t="shared" si="4"/>
        <v>0</v>
      </c>
    </row>
    <row r="28" spans="1:21">
      <c r="A28" s="179" t="s">
        <v>502</v>
      </c>
      <c r="B28" s="29">
        <v>40000</v>
      </c>
      <c r="C28" s="31">
        <v>4</v>
      </c>
      <c r="D28" s="33">
        <v>20000</v>
      </c>
      <c r="E28" s="34">
        <v>5</v>
      </c>
      <c r="F28" s="66">
        <v>20000</v>
      </c>
      <c r="G28" s="136">
        <f t="shared" si="0"/>
        <v>280000</v>
      </c>
      <c r="H28" s="26">
        <v>3</v>
      </c>
      <c r="I28" s="136">
        <f t="shared" si="1"/>
        <v>840000</v>
      </c>
      <c r="J28" s="17"/>
      <c r="K28" s="322"/>
      <c r="L28" s="52">
        <v>40000</v>
      </c>
      <c r="M28" s="31">
        <v>4</v>
      </c>
      <c r="N28" s="54">
        <v>20000</v>
      </c>
      <c r="O28" s="54">
        <v>5</v>
      </c>
      <c r="P28" s="66">
        <v>20000</v>
      </c>
      <c r="Q28" s="136">
        <f t="shared" si="2"/>
        <v>280000</v>
      </c>
      <c r="R28" s="26">
        <v>2</v>
      </c>
      <c r="S28" s="136">
        <f t="shared" si="3"/>
        <v>560000</v>
      </c>
      <c r="T28" s="181"/>
      <c r="U28" s="131">
        <f t="shared" si="4"/>
        <v>560000</v>
      </c>
    </row>
    <row r="29" spans="1:21">
      <c r="A29" s="42" t="s">
        <v>485</v>
      </c>
      <c r="B29" s="29">
        <v>40000</v>
      </c>
      <c r="C29" s="31">
        <v>2</v>
      </c>
      <c r="D29" s="33">
        <v>20000</v>
      </c>
      <c r="E29" s="34">
        <v>3</v>
      </c>
      <c r="F29" s="66">
        <v>20000</v>
      </c>
      <c r="G29" s="136">
        <f t="shared" si="0"/>
        <v>160000</v>
      </c>
      <c r="H29" s="26">
        <v>6</v>
      </c>
      <c r="I29" s="136">
        <f t="shared" si="1"/>
        <v>960000</v>
      </c>
      <c r="J29" s="17"/>
      <c r="K29" s="42" t="s">
        <v>485</v>
      </c>
      <c r="L29" s="52">
        <v>40000</v>
      </c>
      <c r="M29" s="31">
        <v>2</v>
      </c>
      <c r="N29" s="54">
        <v>20000</v>
      </c>
      <c r="O29" s="54">
        <v>3</v>
      </c>
      <c r="P29" s="66">
        <v>20000</v>
      </c>
      <c r="Q29" s="136">
        <f t="shared" si="2"/>
        <v>160000</v>
      </c>
      <c r="R29" s="26">
        <v>1</v>
      </c>
      <c r="S29" s="136">
        <f t="shared" si="3"/>
        <v>160000</v>
      </c>
      <c r="T29" s="181"/>
      <c r="U29" s="131">
        <f t="shared" si="4"/>
        <v>160000</v>
      </c>
    </row>
    <row r="30" spans="1:21">
      <c r="A30" s="178" t="s">
        <v>503</v>
      </c>
      <c r="B30" s="29">
        <v>40000</v>
      </c>
      <c r="C30" s="31">
        <v>3</v>
      </c>
      <c r="D30" s="33">
        <v>20000</v>
      </c>
      <c r="E30" s="34">
        <v>4</v>
      </c>
      <c r="F30" s="66">
        <v>20000</v>
      </c>
      <c r="G30" s="136">
        <f t="shared" si="0"/>
        <v>220000</v>
      </c>
      <c r="H30" s="26">
        <v>6</v>
      </c>
      <c r="I30" s="136">
        <f t="shared" si="1"/>
        <v>1320000</v>
      </c>
      <c r="J30" s="17"/>
      <c r="K30" s="320" t="s">
        <v>486</v>
      </c>
      <c r="L30" s="52">
        <v>40000</v>
      </c>
      <c r="M30" s="31">
        <v>3</v>
      </c>
      <c r="N30" s="54">
        <v>20000</v>
      </c>
      <c r="O30" s="54">
        <v>4</v>
      </c>
      <c r="P30" s="66">
        <v>20000</v>
      </c>
      <c r="Q30" s="136">
        <f t="shared" si="2"/>
        <v>220000</v>
      </c>
      <c r="R30" s="26">
        <v>2</v>
      </c>
      <c r="S30" s="136">
        <f t="shared" si="3"/>
        <v>440000</v>
      </c>
      <c r="T30" s="181">
        <v>120000</v>
      </c>
      <c r="U30" s="131">
        <f t="shared" si="4"/>
        <v>560000</v>
      </c>
    </row>
    <row r="31" spans="1:21">
      <c r="A31" s="180" t="s">
        <v>504</v>
      </c>
      <c r="B31" s="29">
        <v>40000</v>
      </c>
      <c r="C31" s="31">
        <v>1</v>
      </c>
      <c r="D31" s="33">
        <v>20000</v>
      </c>
      <c r="E31" s="34">
        <v>2</v>
      </c>
      <c r="F31" s="66">
        <v>20000</v>
      </c>
      <c r="G31" s="136">
        <f t="shared" si="0"/>
        <v>100000</v>
      </c>
      <c r="H31" s="26">
        <v>3</v>
      </c>
      <c r="I31" s="136">
        <f t="shared" si="1"/>
        <v>300000</v>
      </c>
      <c r="J31" s="17"/>
      <c r="K31" s="321"/>
      <c r="L31" s="52">
        <v>40000</v>
      </c>
      <c r="M31" s="31">
        <v>1</v>
      </c>
      <c r="N31" s="54">
        <v>20000</v>
      </c>
      <c r="O31" s="54">
        <v>2</v>
      </c>
      <c r="P31" s="66">
        <v>20000</v>
      </c>
      <c r="Q31" s="136">
        <v>0</v>
      </c>
      <c r="R31" s="26">
        <v>0</v>
      </c>
      <c r="S31" s="136">
        <v>0</v>
      </c>
      <c r="T31" s="181"/>
      <c r="U31" s="131">
        <f t="shared" si="4"/>
        <v>0</v>
      </c>
    </row>
    <row r="32" spans="1:21">
      <c r="A32" s="179" t="s">
        <v>505</v>
      </c>
      <c r="B32" s="29">
        <v>40000</v>
      </c>
      <c r="C32" s="31">
        <v>2</v>
      </c>
      <c r="D32" s="33">
        <v>20000</v>
      </c>
      <c r="E32" s="34">
        <v>3</v>
      </c>
      <c r="F32" s="66">
        <v>20000</v>
      </c>
      <c r="G32" s="136">
        <f t="shared" si="0"/>
        <v>160000</v>
      </c>
      <c r="H32" s="26">
        <v>4</v>
      </c>
      <c r="I32" s="136">
        <f t="shared" si="1"/>
        <v>640000</v>
      </c>
      <c r="J32" s="17"/>
      <c r="K32" s="322"/>
      <c r="L32" s="52">
        <v>40000</v>
      </c>
      <c r="M32" s="31">
        <v>2</v>
      </c>
      <c r="N32" s="54">
        <v>20000</v>
      </c>
      <c r="O32" s="54">
        <v>3</v>
      </c>
      <c r="P32" s="66">
        <v>20000</v>
      </c>
      <c r="Q32" s="136">
        <v>0</v>
      </c>
      <c r="R32" s="26">
        <v>0</v>
      </c>
      <c r="S32" s="136">
        <v>0</v>
      </c>
      <c r="T32" s="181"/>
      <c r="U32" s="131">
        <f t="shared" si="4"/>
        <v>0</v>
      </c>
    </row>
    <row r="33" spans="1:21">
      <c r="A33" s="42" t="s">
        <v>487</v>
      </c>
      <c r="B33" s="29">
        <v>40000</v>
      </c>
      <c r="C33" s="31">
        <v>5</v>
      </c>
      <c r="D33" s="33">
        <v>20000</v>
      </c>
      <c r="E33" s="34">
        <v>6</v>
      </c>
      <c r="F33" s="66">
        <v>20000</v>
      </c>
      <c r="G33" s="136">
        <f t="shared" si="0"/>
        <v>340000</v>
      </c>
      <c r="H33" s="26">
        <v>2</v>
      </c>
      <c r="I33" s="136">
        <f t="shared" si="1"/>
        <v>680000</v>
      </c>
      <c r="J33" s="17"/>
      <c r="K33" s="42" t="s">
        <v>487</v>
      </c>
      <c r="L33" s="52">
        <v>40000</v>
      </c>
      <c r="M33" s="31">
        <v>5</v>
      </c>
      <c r="N33" s="54">
        <v>20000</v>
      </c>
      <c r="O33" s="54">
        <v>6</v>
      </c>
      <c r="P33" s="66">
        <v>20000</v>
      </c>
      <c r="Q33" s="136">
        <f t="shared" si="2"/>
        <v>340000</v>
      </c>
      <c r="R33" s="26">
        <v>2</v>
      </c>
      <c r="S33" s="136">
        <f t="shared" si="3"/>
        <v>680000</v>
      </c>
      <c r="T33" s="181"/>
      <c r="U33" s="131">
        <f t="shared" si="4"/>
        <v>680000</v>
      </c>
    </row>
    <row r="34" spans="1:21">
      <c r="A34" s="42" t="s">
        <v>488</v>
      </c>
      <c r="B34" s="29">
        <v>40000</v>
      </c>
      <c r="C34" s="31">
        <v>4</v>
      </c>
      <c r="D34" s="33">
        <v>20000</v>
      </c>
      <c r="E34" s="34">
        <v>5</v>
      </c>
      <c r="F34" s="66">
        <v>20000</v>
      </c>
      <c r="G34" s="136">
        <f t="shared" si="0"/>
        <v>280000</v>
      </c>
      <c r="H34" s="26">
        <v>9</v>
      </c>
      <c r="I34" s="136">
        <f t="shared" si="1"/>
        <v>2520000</v>
      </c>
      <c r="J34" s="17"/>
      <c r="K34" s="42" t="s">
        <v>488</v>
      </c>
      <c r="L34" s="52">
        <v>40000</v>
      </c>
      <c r="M34" s="31">
        <v>4</v>
      </c>
      <c r="N34" s="54">
        <v>20000</v>
      </c>
      <c r="O34" s="54">
        <v>5</v>
      </c>
      <c r="P34" s="66">
        <v>20000</v>
      </c>
      <c r="Q34" s="136">
        <f t="shared" si="2"/>
        <v>280000</v>
      </c>
      <c r="R34" s="26">
        <v>2</v>
      </c>
      <c r="S34" s="136">
        <f t="shared" si="3"/>
        <v>560000</v>
      </c>
      <c r="T34" s="181"/>
      <c r="U34" s="131">
        <f t="shared" si="4"/>
        <v>560000</v>
      </c>
    </row>
    <row r="35" spans="1:21">
      <c r="A35" s="42" t="s">
        <v>489</v>
      </c>
      <c r="B35" s="29">
        <v>40000</v>
      </c>
      <c r="C35" s="31">
        <v>4</v>
      </c>
      <c r="D35" s="33">
        <v>20000</v>
      </c>
      <c r="E35" s="34">
        <v>5</v>
      </c>
      <c r="F35" s="66">
        <v>20000</v>
      </c>
      <c r="G35" s="136">
        <f t="shared" si="0"/>
        <v>280000</v>
      </c>
      <c r="H35" s="26">
        <v>8</v>
      </c>
      <c r="I35" s="136">
        <f t="shared" si="1"/>
        <v>2240000</v>
      </c>
      <c r="J35" s="17"/>
      <c r="K35" s="42" t="s">
        <v>489</v>
      </c>
      <c r="L35" s="52">
        <v>40000</v>
      </c>
      <c r="M35" s="31">
        <v>4</v>
      </c>
      <c r="N35" s="54">
        <v>20000</v>
      </c>
      <c r="O35" s="54">
        <v>5</v>
      </c>
      <c r="P35" s="66">
        <v>20000</v>
      </c>
      <c r="Q35" s="136">
        <f t="shared" si="2"/>
        <v>280000</v>
      </c>
      <c r="R35" s="26">
        <v>2</v>
      </c>
      <c r="S35" s="136">
        <f t="shared" si="3"/>
        <v>560000</v>
      </c>
      <c r="T35" s="181"/>
      <c r="U35" s="131">
        <f t="shared" si="4"/>
        <v>560000</v>
      </c>
    </row>
    <row r="36" spans="1:21">
      <c r="A36" s="42" t="s">
        <v>490</v>
      </c>
      <c r="B36" s="29">
        <v>40000</v>
      </c>
      <c r="C36" s="31">
        <v>3</v>
      </c>
      <c r="D36" s="33">
        <v>20000</v>
      </c>
      <c r="E36" s="34">
        <v>4</v>
      </c>
      <c r="F36" s="66">
        <v>20000</v>
      </c>
      <c r="G36" s="136">
        <f t="shared" si="0"/>
        <v>220000</v>
      </c>
      <c r="H36" s="26">
        <v>6</v>
      </c>
      <c r="I36" s="136">
        <f t="shared" si="1"/>
        <v>1320000</v>
      </c>
      <c r="J36" s="17"/>
      <c r="K36" s="42" t="s">
        <v>490</v>
      </c>
      <c r="L36" s="52">
        <v>40000</v>
      </c>
      <c r="M36" s="31">
        <v>3</v>
      </c>
      <c r="N36" s="54">
        <v>20000</v>
      </c>
      <c r="O36" s="54">
        <v>4</v>
      </c>
      <c r="P36" s="66">
        <v>20000</v>
      </c>
      <c r="Q36" s="136">
        <f t="shared" si="2"/>
        <v>220000</v>
      </c>
      <c r="R36" s="26">
        <v>2</v>
      </c>
      <c r="S36" s="136">
        <f t="shared" si="3"/>
        <v>440000</v>
      </c>
      <c r="T36" s="181"/>
      <c r="U36" s="131">
        <f t="shared" si="4"/>
        <v>440000</v>
      </c>
    </row>
    <row r="37" spans="1:21">
      <c r="A37" s="42" t="s">
        <v>232</v>
      </c>
      <c r="B37" s="29">
        <v>40000</v>
      </c>
      <c r="C37" s="31">
        <v>2</v>
      </c>
      <c r="D37" s="33">
        <v>20000</v>
      </c>
      <c r="E37" s="34">
        <v>3</v>
      </c>
      <c r="F37" s="66">
        <v>20000</v>
      </c>
      <c r="G37" s="136">
        <f t="shared" si="0"/>
        <v>160000</v>
      </c>
      <c r="H37" s="26">
        <v>3</v>
      </c>
      <c r="I37" s="136">
        <f t="shared" si="1"/>
        <v>480000</v>
      </c>
      <c r="J37" s="17"/>
      <c r="K37" s="42" t="s">
        <v>232</v>
      </c>
      <c r="L37" s="52">
        <v>40000</v>
      </c>
      <c r="M37" s="31">
        <v>2</v>
      </c>
      <c r="N37" s="54">
        <v>20000</v>
      </c>
      <c r="O37" s="54">
        <v>3</v>
      </c>
      <c r="P37" s="66">
        <v>20000</v>
      </c>
      <c r="Q37" s="136">
        <f t="shared" si="2"/>
        <v>160000</v>
      </c>
      <c r="R37" s="26">
        <v>1</v>
      </c>
      <c r="S37" s="136">
        <f t="shared" si="3"/>
        <v>160000</v>
      </c>
      <c r="T37" s="181"/>
      <c r="U37" s="131">
        <f t="shared" si="4"/>
        <v>160000</v>
      </c>
    </row>
    <row r="38" spans="1:21">
      <c r="A38" s="42" t="s">
        <v>491</v>
      </c>
      <c r="B38" s="29">
        <v>40000</v>
      </c>
      <c r="C38" s="31">
        <v>2</v>
      </c>
      <c r="D38" s="33">
        <v>20000</v>
      </c>
      <c r="E38" s="34">
        <v>3</v>
      </c>
      <c r="F38" s="66">
        <v>20000</v>
      </c>
      <c r="G38" s="136">
        <f t="shared" si="0"/>
        <v>160000</v>
      </c>
      <c r="H38" s="26">
        <v>6</v>
      </c>
      <c r="I38" s="136">
        <f t="shared" si="1"/>
        <v>960000</v>
      </c>
      <c r="J38" s="17"/>
      <c r="K38" s="42" t="s">
        <v>491</v>
      </c>
      <c r="L38" s="52">
        <v>40000</v>
      </c>
      <c r="M38" s="31">
        <v>2</v>
      </c>
      <c r="N38" s="54">
        <v>20000</v>
      </c>
      <c r="O38" s="54">
        <v>3</v>
      </c>
      <c r="P38" s="66">
        <v>20000</v>
      </c>
      <c r="Q38" s="136">
        <f t="shared" si="2"/>
        <v>160000</v>
      </c>
      <c r="R38" s="26">
        <v>2</v>
      </c>
      <c r="S38" s="136">
        <f t="shared" si="3"/>
        <v>320000</v>
      </c>
      <c r="T38" s="181"/>
      <c r="U38" s="131">
        <f t="shared" si="4"/>
        <v>320000</v>
      </c>
    </row>
    <row r="39" spans="1:21">
      <c r="A39" s="42" t="s">
        <v>492</v>
      </c>
      <c r="B39" s="29">
        <v>40000</v>
      </c>
      <c r="C39" s="31">
        <v>2</v>
      </c>
      <c r="D39" s="33">
        <v>20000</v>
      </c>
      <c r="E39" s="34">
        <v>3</v>
      </c>
      <c r="F39" s="66">
        <v>20000</v>
      </c>
      <c r="G39" s="136">
        <f t="shared" si="0"/>
        <v>160000</v>
      </c>
      <c r="H39" s="26">
        <v>2</v>
      </c>
      <c r="I39" s="136">
        <f t="shared" si="1"/>
        <v>320000</v>
      </c>
      <c r="J39" s="17"/>
      <c r="K39" s="42" t="s">
        <v>492</v>
      </c>
      <c r="L39" s="52">
        <v>40000</v>
      </c>
      <c r="M39" s="31">
        <v>2</v>
      </c>
      <c r="N39" s="54">
        <v>20000</v>
      </c>
      <c r="O39" s="54">
        <v>3</v>
      </c>
      <c r="P39" s="66">
        <v>20000</v>
      </c>
      <c r="Q39" s="136">
        <f t="shared" si="2"/>
        <v>160000</v>
      </c>
      <c r="R39" s="26">
        <v>2</v>
      </c>
      <c r="S39" s="136">
        <f t="shared" si="3"/>
        <v>320000</v>
      </c>
      <c r="T39" s="181"/>
      <c r="U39" s="131">
        <f t="shared" si="4"/>
        <v>320000</v>
      </c>
    </row>
    <row r="40" spans="1:21">
      <c r="A40" s="42" t="s">
        <v>493</v>
      </c>
      <c r="B40" s="29">
        <v>40000</v>
      </c>
      <c r="C40" s="31">
        <v>2</v>
      </c>
      <c r="D40" s="33">
        <v>20000</v>
      </c>
      <c r="E40" s="34">
        <v>3</v>
      </c>
      <c r="F40" s="66">
        <v>20000</v>
      </c>
      <c r="G40" s="136">
        <f t="shared" si="0"/>
        <v>160000</v>
      </c>
      <c r="H40" s="26">
        <v>2</v>
      </c>
      <c r="I40" s="136">
        <f t="shared" si="1"/>
        <v>320000</v>
      </c>
      <c r="J40" s="17"/>
      <c r="K40" s="42" t="s">
        <v>493</v>
      </c>
      <c r="L40" s="52">
        <v>40000</v>
      </c>
      <c r="M40" s="31">
        <v>2</v>
      </c>
      <c r="N40" s="54">
        <v>20000</v>
      </c>
      <c r="O40" s="54">
        <v>3</v>
      </c>
      <c r="P40" s="66">
        <v>20000</v>
      </c>
      <c r="Q40" s="136">
        <f t="shared" si="2"/>
        <v>160000</v>
      </c>
      <c r="R40" s="26">
        <v>2</v>
      </c>
      <c r="S40" s="136">
        <f t="shared" si="3"/>
        <v>320000</v>
      </c>
      <c r="T40" s="181"/>
      <c r="U40" s="131">
        <f t="shared" si="4"/>
        <v>320000</v>
      </c>
    </row>
    <row r="41" spans="1:21">
      <c r="A41" s="42" t="s">
        <v>494</v>
      </c>
      <c r="B41" s="29">
        <v>40000</v>
      </c>
      <c r="C41" s="31">
        <v>3</v>
      </c>
      <c r="D41" s="33">
        <v>20000</v>
      </c>
      <c r="E41" s="34">
        <v>4</v>
      </c>
      <c r="F41" s="66">
        <v>20000</v>
      </c>
      <c r="G41" s="136">
        <f t="shared" si="0"/>
        <v>220000</v>
      </c>
      <c r="H41" s="26">
        <v>3</v>
      </c>
      <c r="I41" s="136">
        <f t="shared" si="1"/>
        <v>660000</v>
      </c>
      <c r="J41" s="17"/>
      <c r="K41" s="42" t="s">
        <v>494</v>
      </c>
      <c r="L41" s="52">
        <v>40000</v>
      </c>
      <c r="M41" s="31">
        <v>3</v>
      </c>
      <c r="N41" s="54">
        <v>20000</v>
      </c>
      <c r="O41" s="54">
        <v>4</v>
      </c>
      <c r="P41" s="66">
        <v>20000</v>
      </c>
      <c r="Q41" s="136">
        <f t="shared" si="2"/>
        <v>220000</v>
      </c>
      <c r="R41" s="26">
        <v>2</v>
      </c>
      <c r="S41" s="136">
        <f t="shared" si="3"/>
        <v>440000</v>
      </c>
      <c r="T41" s="181"/>
      <c r="U41" s="131">
        <f t="shared" si="4"/>
        <v>440000</v>
      </c>
    </row>
    <row r="42" spans="1:21">
      <c r="A42" s="42" t="s">
        <v>344</v>
      </c>
      <c r="B42" s="52">
        <v>40000</v>
      </c>
      <c r="C42" s="81">
        <v>3</v>
      </c>
      <c r="D42" s="82">
        <v>20000</v>
      </c>
      <c r="E42" s="82">
        <v>4</v>
      </c>
      <c r="F42" s="66">
        <v>20000</v>
      </c>
      <c r="G42" s="136">
        <f t="shared" si="0"/>
        <v>220000</v>
      </c>
      <c r="H42" s="26">
        <v>2</v>
      </c>
      <c r="I42" s="136">
        <f t="shared" si="1"/>
        <v>440000</v>
      </c>
      <c r="J42" s="17"/>
      <c r="K42" s="83" t="s">
        <v>344</v>
      </c>
      <c r="L42" s="52">
        <v>40000</v>
      </c>
      <c r="M42" s="31">
        <v>3</v>
      </c>
      <c r="N42" s="54">
        <v>20000</v>
      </c>
      <c r="O42" s="54">
        <v>4</v>
      </c>
      <c r="P42" s="66">
        <v>20000</v>
      </c>
      <c r="Q42" s="136">
        <f t="shared" si="2"/>
        <v>220000</v>
      </c>
      <c r="R42" s="26">
        <v>1</v>
      </c>
      <c r="S42" s="136">
        <f t="shared" si="3"/>
        <v>220000</v>
      </c>
      <c r="T42" s="181"/>
      <c r="U42" s="131">
        <f t="shared" si="4"/>
        <v>220000</v>
      </c>
    </row>
    <row r="43" spans="1:21">
      <c r="A43" s="86" t="s">
        <v>495</v>
      </c>
      <c r="B43" s="51">
        <v>40000</v>
      </c>
      <c r="C43" s="60">
        <v>2</v>
      </c>
      <c r="D43" s="61">
        <v>20000</v>
      </c>
      <c r="E43" s="62">
        <v>3</v>
      </c>
      <c r="F43" s="66">
        <v>20000</v>
      </c>
      <c r="G43" s="136">
        <f t="shared" si="0"/>
        <v>160000</v>
      </c>
      <c r="H43" s="26">
        <v>8</v>
      </c>
      <c r="I43" s="136">
        <f t="shared" si="1"/>
        <v>1280000</v>
      </c>
      <c r="J43" s="17"/>
      <c r="K43" s="42" t="s">
        <v>495</v>
      </c>
      <c r="L43" s="52">
        <v>40000</v>
      </c>
      <c r="M43" s="53">
        <v>2</v>
      </c>
      <c r="N43" s="54">
        <v>20000</v>
      </c>
      <c r="O43" s="55">
        <v>3</v>
      </c>
      <c r="P43" s="66">
        <v>20000</v>
      </c>
      <c r="Q43" s="136">
        <f t="shared" si="2"/>
        <v>160000</v>
      </c>
      <c r="R43" s="26">
        <v>1</v>
      </c>
      <c r="S43" s="136">
        <f t="shared" si="3"/>
        <v>160000</v>
      </c>
      <c r="T43" s="181"/>
      <c r="U43" s="131">
        <f t="shared" si="4"/>
        <v>160000</v>
      </c>
    </row>
    <row r="44" spans="1:21">
      <c r="A44" s="42" t="s">
        <v>496</v>
      </c>
      <c r="B44" s="52">
        <v>40000</v>
      </c>
      <c r="C44" s="53">
        <v>2</v>
      </c>
      <c r="D44" s="54">
        <v>20000</v>
      </c>
      <c r="E44" s="55">
        <v>3</v>
      </c>
      <c r="F44" s="66">
        <v>20000</v>
      </c>
      <c r="G44" s="136">
        <f t="shared" si="0"/>
        <v>160000</v>
      </c>
      <c r="H44" s="26">
        <v>2</v>
      </c>
      <c r="I44" s="136">
        <f t="shared" si="1"/>
        <v>320000</v>
      </c>
      <c r="J44" s="17"/>
      <c r="K44" s="42" t="s">
        <v>496</v>
      </c>
      <c r="L44" s="52">
        <v>40000</v>
      </c>
      <c r="M44" s="53">
        <v>2</v>
      </c>
      <c r="N44" s="54">
        <v>20000</v>
      </c>
      <c r="O44" s="55">
        <v>3</v>
      </c>
      <c r="P44" s="66">
        <v>20000</v>
      </c>
      <c r="Q44" s="136">
        <f t="shared" si="2"/>
        <v>160000</v>
      </c>
      <c r="R44" s="26">
        <v>2</v>
      </c>
      <c r="S44" s="136">
        <f t="shared" si="3"/>
        <v>320000</v>
      </c>
      <c r="T44" s="181"/>
      <c r="U44" s="131">
        <f t="shared" si="4"/>
        <v>320000</v>
      </c>
    </row>
    <row r="45" spans="1:21">
      <c r="A45" s="15"/>
      <c r="B45" s="28"/>
      <c r="C45" s="17"/>
      <c r="D45" s="17"/>
      <c r="E45" s="17"/>
      <c r="F45" s="17"/>
      <c r="G45" s="17"/>
      <c r="H45" s="84">
        <f>SUM(H3:H44)</f>
        <v>170</v>
      </c>
      <c r="I45" s="84">
        <f>SUM(I3:I44)</f>
        <v>39200000</v>
      </c>
      <c r="J45" s="127"/>
      <c r="R45" s="17">
        <f>SUM(R3:R44)</f>
        <v>62</v>
      </c>
      <c r="S45" s="84">
        <f>SUM(S3:S44)</f>
        <v>14660000</v>
      </c>
      <c r="T45" s="35">
        <f>SUM(T3:T44)</f>
        <v>600000</v>
      </c>
      <c r="U45" s="136">
        <f>SUM(U3:U44)</f>
        <v>15260000</v>
      </c>
    </row>
    <row r="48" spans="1:21" ht="20.25">
      <c r="A48" s="317" t="s">
        <v>557</v>
      </c>
      <c r="B48" s="318"/>
      <c r="C48" s="318"/>
      <c r="D48" s="318"/>
      <c r="E48" s="318"/>
      <c r="F48" s="318"/>
      <c r="G48" s="319"/>
    </row>
    <row r="49" spans="1:7" ht="20.25">
      <c r="A49" s="317" t="s">
        <v>558</v>
      </c>
      <c r="B49" s="318"/>
      <c r="C49" s="318"/>
      <c r="D49" s="318"/>
      <c r="E49" s="318"/>
      <c r="F49" s="318"/>
      <c r="G49" s="319"/>
    </row>
    <row r="50" spans="1:7" ht="24">
      <c r="A50" s="196" t="s">
        <v>559</v>
      </c>
      <c r="B50" s="196" t="s">
        <v>560</v>
      </c>
      <c r="C50" s="196" t="s">
        <v>561</v>
      </c>
      <c r="D50" s="196" t="s">
        <v>562</v>
      </c>
      <c r="E50" s="196" t="s">
        <v>563</v>
      </c>
      <c r="F50" s="196" t="s">
        <v>564</v>
      </c>
      <c r="G50" s="196" t="s">
        <v>565</v>
      </c>
    </row>
    <row r="51" spans="1:7">
      <c r="A51" s="196" t="s">
        <v>566</v>
      </c>
      <c r="B51" s="196">
        <v>60</v>
      </c>
      <c r="C51" s="196">
        <v>34</v>
      </c>
      <c r="D51" s="196">
        <v>34</v>
      </c>
      <c r="E51" s="196">
        <v>36</v>
      </c>
      <c r="F51" s="196">
        <v>171</v>
      </c>
      <c r="G51" s="196">
        <v>335</v>
      </c>
    </row>
    <row r="52" spans="1:7">
      <c r="A52" s="195" t="s">
        <v>567</v>
      </c>
      <c r="B52" s="195">
        <v>60</v>
      </c>
      <c r="C52" s="195">
        <v>34</v>
      </c>
      <c r="D52" s="195">
        <v>34</v>
      </c>
      <c r="E52" s="195">
        <v>36</v>
      </c>
      <c r="F52" s="195">
        <v>171</v>
      </c>
      <c r="G52" s="195">
        <v>335</v>
      </c>
    </row>
    <row r="53" spans="1:7">
      <c r="A53" s="194" t="s">
        <v>568</v>
      </c>
      <c r="B53" s="8" t="s">
        <v>569</v>
      </c>
      <c r="C53" s="4"/>
      <c r="D53" s="4"/>
      <c r="E53" s="4"/>
      <c r="F53" s="194">
        <v>4</v>
      </c>
      <c r="G53" s="4"/>
    </row>
    <row r="54" spans="1:7">
      <c r="F54" s="193">
        <v>167</v>
      </c>
      <c r="G54" s="193">
        <v>331</v>
      </c>
    </row>
  </sheetData>
  <autoFilter ref="A2:U2">
    <filterColumn colId="9"/>
  </autoFilter>
  <mergeCells count="13">
    <mergeCell ref="K1:U1"/>
    <mergeCell ref="K12:K13"/>
    <mergeCell ref="A15:A16"/>
    <mergeCell ref="K15:K16"/>
    <mergeCell ref="A1:I1"/>
    <mergeCell ref="A48:G48"/>
    <mergeCell ref="A49:G49"/>
    <mergeCell ref="K30:K32"/>
    <mergeCell ref="A20:A21"/>
    <mergeCell ref="K20:K21"/>
    <mergeCell ref="A24:A25"/>
    <mergeCell ref="K24:K25"/>
    <mergeCell ref="K27:K28"/>
  </mergeCells>
  <phoneticPr fontId="1" type="noConversion"/>
  <pageMargins left="0" right="0" top="0" bottom="0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부별예산</vt:lpstr>
      <vt:lpstr>종목별 선발명단</vt:lpstr>
      <vt:lpstr>각부임원</vt:lpstr>
      <vt:lpstr>각부임원!Print_Area</vt:lpstr>
      <vt:lpstr>'종목별 선발명단'!Print_Area</vt:lpstr>
      <vt:lpstr>각부임원!Print_Titles</vt:lpstr>
      <vt:lpstr>'종목별 선발명단'!Print_Titles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LeeJH</cp:lastModifiedBy>
  <cp:lastPrinted>2017-05-19T07:49:30Z</cp:lastPrinted>
  <dcterms:created xsi:type="dcterms:W3CDTF">2015-03-31T04:39:38Z</dcterms:created>
  <dcterms:modified xsi:type="dcterms:W3CDTF">2017-05-22T02:49:59Z</dcterms:modified>
</cp:coreProperties>
</file>